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尾崎\"/>
    </mc:Choice>
  </mc:AlternateContent>
  <xr:revisionPtr revIDLastSave="0" documentId="8_{A458B64F-4B69-4F66-A10A-4667D23E188E}" xr6:coauthVersionLast="47" xr6:coauthVersionMax="47" xr10:uidLastSave="{00000000-0000-0000-0000-000000000000}"/>
  <workbookProtection workbookAlgorithmName="SHA-512" workbookHashValue="EWV/S49aywWqFxvO+f9aK59abTakuw+80DwlBw35MFaDe5avbDofr+tGmuoYQqpl3bHDA/J0An2aQG9ClfIKlQ==" workbookSaltValue="P+ZytE0mW92vtnKIjTWafA=="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R6" i="5"/>
  <c r="AL8" i="4" s="1"/>
  <c r="Q6" i="5"/>
  <c r="P6" i="5"/>
  <c r="O6" i="5"/>
  <c r="I10" i="4" s="1"/>
  <c r="N6" i="5"/>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I85" i="4"/>
  <c r="BB10" i="4"/>
  <c r="AT10" i="4"/>
  <c r="AL10" i="4"/>
  <c r="W10" i="4"/>
  <c r="P10" i="4"/>
  <c r="B10" i="4"/>
  <c r="AT8" i="4"/>
  <c r="AD8" i="4"/>
  <c r="W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<sst xmlns="http://schemas.openxmlformats.org/spreadsheetml/2006/main" count="228" uniqueCount="113">
  <si>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</si>
  <si>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</si>
  <si>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</si>
  <si>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</si>
  <si>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</si>
  <si>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</si>
  <si>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</si>
  <si>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</si>
  <si>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</si>
  <si>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</si>
  <si>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</si>
  <si>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</si>
  <si>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</si>
  <si>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</si>
  <si>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</si>
  <si>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</si>
  <si>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</si>
  <si>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</si>
  <si>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</si>
  <si>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</si>
  <si>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</si>
  <si>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</si>
  <si>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</si>
  <si>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</si>
  <si>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</si>
  <si>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</si>
  <si>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</si>
  <si>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</si>
  <si>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</si>
  <si>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</si>
  <si>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</si>
  <si>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</si>
  <si>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</si>
  <si>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</si>
  <si>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</si>
  <si>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</si>
  <si>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</si>
  <si>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</si>
  <si>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</si>
  <si>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</si>
  <si>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</si>
  <si>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</si>
  <si>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</si>
  <si>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</si>
  <si>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</si>
  <si>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</si>
  <si>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</si>
  <si>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</si>
  <si>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</si>
  <si>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</si>
  <si>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</si>
  <si>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</si>
  <si>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</si>
  <si>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</si>
  <si>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</si>
  <si>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</si>
  <si>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</si>
  <si>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</si>
  <si>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</si>
  <si>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</si>
  <si>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</si>
  <si>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</si>
  <si>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</si>
  <si>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</si>
  <si>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</si>
  <si>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</si>
  <si>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</si>
  <si>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</si>
  <si>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</si>
  <si>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</si>
  <si>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</si>
  <si>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</si>
  <si>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</si>
  <si>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</si>
  <si>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</si>
  <si>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</si>
  <si>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</si>
  <si>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</si>
  <si>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</si>
  <si>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</si>
  <si>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</si>
  <si>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</si>
  <si>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</si>
  <si>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</si>
  <si>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</si>
  <si>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</si>
  <si>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</si>
  <si>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</si>
  <si>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</si>
  <si>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</si>
  <si>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</si>
  <si>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</si>
  <si>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</si>
  <si>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富里市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</si>
  <si>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</si>
  <si>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</si>
  <si>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</si>
  <si>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</si>
  <si>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</si>
  <si>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</si>
  <si>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</si>
  <si>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</si>
  <si>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</si>
  <si>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</si>
  <si>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</si>
  <si>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</si>
  <si>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</si>
  <si>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</si>
  <si>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</si>
  <si>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</si>
  <si>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経常収支比率は黒字(105.75％)を維持しているものの、類似団体の平均値を下回っている。
　現状、累積欠損金は無いが、今後、更なる給水収益の低下等に伴い、生じる可能性は十分にある。
　なお、流動比率は100％を超えているものの、引き続き減少傾向が続いており、これについても類似団体の平均値を下回っている。
　企業債残高対給水収益比率は、令和３年度までは原則として新たな企業債の借入額を当該年度の償還額を超えない範囲としていたが、令和４年度からは、営業収益（主に水道料金）が減収となったことから、この原則を変更せざるを得ない状況となり、令和６年度は結果として指標の数値の下降となった。
　料金回収率は100％を上回っており、給水費用を給水収益で賄うことが出来ている状況である。
　給水原価は、類似団体の平均値を上回っており、これについては、水源の内、自己水源よりも高額な受水費が給水費用の４割を占めていることが要因として挙げられる。その自己水源である５本の井戸の内３本は、代替水源が確保されるまでの暫定井戸であるため、代替水源の受水が開始した場合は更なる給水原価の上昇が見込まれる。今後、霞ケ浦導水の供用開始により代替水源の受水が開始となった場合には、更なる給水原価の上昇、料金回収率の低下が避けられない状況であることから受水費用の削減も含め、関係機関への働き掛けを強めて行く必要がある。</t>
    <rPh sb="306" eb="307">
      <t>ウエ</t>
    </rPh>
    <phoneticPr fontId="4"/>
  </si>
  <si>
    <t>　昭和４８年に水道事業を創設して以来４０年以上が経過しており、また、創設当初に布設した管路が多く占めるため、計画的な改修に取り組んでいるものの、有形固定資産減価償却率、管路経年化率は類似団体の平均値を大きく上回っている。近年、給水収益が落ち込む中、更新需要に応えられる費用投下が進まず、管路更新率の大幅な上昇も見通しが立たず、結果として経年化率が上昇していることは懸念されるところである。</t>
    <phoneticPr fontId="4"/>
  </si>
  <si>
    <t>　大口需要者の地下水転換により、有収水量の減少に伴う給水収益の減益が経営環境に大きな影響を与えており、今後、暫定井戸の取り扱いが変更されることに伴い、受水費用は大幅に増加することとなるため、事業収支は更に厳しい状況を迎えることが予想される。こうした中、前述のとおり、経年化が進んでいる施設・管路の更新も急務であり、対策に必要な財源の確保も喫緊の課題となっている。
　現在は、令和３年度に策定した「 富里市水道事業ビジョン 」・「 水道事業経営戦略 」 に基づき、将来にわたって安心・安全な水道サービスが安定的に提供できるよう取り組んでいるところである。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</si>
</sst>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7.0000000000000007E-2</c:v>
                </c:pt>
                <c:pt idx="1">
                  <c:v>0.28000000000000003</c:v>
                </c:pt>
                <c:pt idx="2">
                  <c:v>0.18</c:v>
                </c:pt>
                <c:pt idx="3">
                  <c:v>0.25</c:v>
                </c:pt>
                <c:pt idx="4">
                  <c:v>0.21</c:v>
                </c:pt>
              </c:numCache>
            </c:numRef>
          </c:val>
          <c:extLst>
            <c:ext xmlns:c16="http://schemas.microsoft.com/office/drawing/2014/chart" uri="{C3380CC4-5D6E-409C-BE32-E72D297353CC}">
              <c16:uniqueId val="{00000000-CE71-4E7B-A169-05163501006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CE71-4E7B-A169-05163501006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56.06</c:v>
                </c:pt>
                <c:pt idx="1">
                  <c:v>55.69</c:v>
                </c:pt>
                <c:pt idx="2">
                  <c:v>54.54</c:v>
                </c:pt>
                <c:pt idx="3">
                  <c:v>55.65</c:v>
                </c:pt>
                <c:pt idx="4">
                  <c:v>56.67</c:v>
                </c:pt>
              </c:numCache>
            </c:numRef>
          </c:val>
          <c:extLst>
            <c:ext xmlns:c16="http://schemas.microsoft.com/office/drawing/2014/chart" uri="{C3380CC4-5D6E-409C-BE32-E72D297353CC}">
              <c16:uniqueId val="{00000000-DEA7-4507-BF5B-8394EE34332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DEA7-4507-BF5B-8394EE34332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83.96</c:v>
                </c:pt>
                <c:pt idx="1">
                  <c:v>81.61</c:v>
                </c:pt>
                <c:pt idx="2">
                  <c:v>82.07</c:v>
                </c:pt>
                <c:pt idx="3">
                  <c:v>80.94</c:v>
                </c:pt>
                <c:pt idx="4">
                  <c:v>80.52</c:v>
                </c:pt>
              </c:numCache>
            </c:numRef>
          </c:val>
          <c:extLst>
            <c:ext xmlns:c16="http://schemas.microsoft.com/office/drawing/2014/chart" uri="{C3380CC4-5D6E-409C-BE32-E72D297353CC}">
              <c16:uniqueId val="{00000000-747C-428A-A363-01D99DD1876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747C-428A-A363-01D99DD1876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106.62</c:v>
                </c:pt>
                <c:pt idx="1">
                  <c:v>105.76</c:v>
                </c:pt>
                <c:pt idx="2">
                  <c:v>101.69</c:v>
                </c:pt>
                <c:pt idx="3">
                  <c:v>105.21</c:v>
                </c:pt>
                <c:pt idx="4">
                  <c:v>105.75</c:v>
                </c:pt>
              </c:numCache>
            </c:numRef>
          </c:val>
          <c:extLst>
            <c:ext xmlns:c16="http://schemas.microsoft.com/office/drawing/2014/chart" uri="{C3380CC4-5D6E-409C-BE32-E72D297353CC}">
              <c16:uniqueId val="{00000000-12C8-446D-B495-035A95118EE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12C8-446D-B495-035A95118EE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57.45</c:v>
                </c:pt>
                <c:pt idx="1">
                  <c:v>58.33</c:v>
                </c:pt>
                <c:pt idx="2">
                  <c:v>59.03</c:v>
                </c:pt>
                <c:pt idx="3">
                  <c:v>59.34</c:v>
                </c:pt>
                <c:pt idx="4">
                  <c:v>59.68</c:v>
                </c:pt>
              </c:numCache>
            </c:numRef>
          </c:val>
          <c:extLst>
            <c:ext xmlns:c16="http://schemas.microsoft.com/office/drawing/2014/chart" uri="{C3380CC4-5D6E-409C-BE32-E72D297353CC}">
              <c16:uniqueId val="{00000000-77D7-432B-A0DC-0A693516DAB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77D7-432B-A0DC-0A693516DAB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71.64</c:v>
                </c:pt>
                <c:pt idx="1">
                  <c:v>72.66</c:v>
                </c:pt>
                <c:pt idx="2">
                  <c:v>72.930000000000007</c:v>
                </c:pt>
                <c:pt idx="3">
                  <c:v>72.86</c:v>
                </c:pt>
                <c:pt idx="4">
                  <c:v>72.87</c:v>
                </c:pt>
              </c:numCache>
            </c:numRef>
          </c:val>
          <c:extLst>
            <c:ext xmlns:c16="http://schemas.microsoft.com/office/drawing/2014/chart" uri="{C3380CC4-5D6E-409C-BE32-E72D297353CC}">
              <c16:uniqueId val="{00000000-632B-4060-8AEB-020A0AEEEA9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632B-4060-8AEB-020A0AEEEA9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646-47CA-A153-B8D3BC62B12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D646-47CA-A153-B8D3BC62B12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211.57</c:v>
                </c:pt>
                <c:pt idx="1">
                  <c:v>163</c:v>
                </c:pt>
                <c:pt idx="2">
                  <c:v>132.43</c:v>
                </c:pt>
                <c:pt idx="3">
                  <c:v>110.31</c:v>
                </c:pt>
                <c:pt idx="4">
                  <c:v>102.43</c:v>
                </c:pt>
              </c:numCache>
            </c:numRef>
          </c:val>
          <c:extLst>
            <c:ext xmlns:c16="http://schemas.microsoft.com/office/drawing/2014/chart" uri="{C3380CC4-5D6E-409C-BE32-E72D297353CC}">
              <c16:uniqueId val="{00000000-44F2-4530-8E5F-C85EF7A843D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44F2-4530-8E5F-C85EF7A843D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176.88</c:v>
                </c:pt>
                <c:pt idx="1">
                  <c:v>176.27</c:v>
                </c:pt>
                <c:pt idx="2">
                  <c:v>177.6</c:v>
                </c:pt>
                <c:pt idx="3">
                  <c:v>173.55</c:v>
                </c:pt>
                <c:pt idx="4">
                  <c:v>170.69</c:v>
                </c:pt>
              </c:numCache>
            </c:numRef>
          </c:val>
          <c:extLst>
            <c:ext xmlns:c16="http://schemas.microsoft.com/office/drawing/2014/chart" uri="{C3380CC4-5D6E-409C-BE32-E72D297353CC}">
              <c16:uniqueId val="{00000000-7DEF-4476-94BE-A1DCE96D657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7DEF-4476-94BE-A1DCE96D657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100.01</c:v>
                </c:pt>
                <c:pt idx="1">
                  <c:v>97.98</c:v>
                </c:pt>
                <c:pt idx="2">
                  <c:v>95.23</c:v>
                </c:pt>
                <c:pt idx="3">
                  <c:v>98.24</c:v>
                </c:pt>
                <c:pt idx="4">
                  <c:v>100.25</c:v>
                </c:pt>
              </c:numCache>
            </c:numRef>
          </c:val>
          <c:extLst>
            <c:ext xmlns:c16="http://schemas.microsoft.com/office/drawing/2014/chart" uri="{C3380CC4-5D6E-409C-BE32-E72D297353CC}">
              <c16:uniqueId val="{00000000-BF29-49BB-83BC-E6BA95B1C18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BF29-49BB-83BC-E6BA95B1C18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228.46</c:v>
                </c:pt>
                <c:pt idx="1">
                  <c:v>232.75</c:v>
                </c:pt>
                <c:pt idx="2">
                  <c:v>241.2</c:v>
                </c:pt>
                <c:pt idx="3">
                  <c:v>235.33</c:v>
                </c:pt>
                <c:pt idx="4">
                  <c:v>231.1</c:v>
                </c:pt>
              </c:numCache>
            </c:numRef>
          </c:val>
          <c:extLst>
            <c:ext xmlns:c16="http://schemas.microsoft.com/office/drawing/2014/chart" uri="{C3380CC4-5D6E-409C-BE32-E72D297353CC}">
              <c16:uniqueId val="{00000000-C186-4E71-921B-53AB6EBB175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C186-4E71-921B-53AB6EBB175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千葉県　富里市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A5</v>
      </c>
      <c r="X8" s="74"/>
      <c r="Y8" s="74"/>
      <c r="Z8" s="74"/>
      <c r="AA8" s="74"/>
      <c r="AB8" s="74"/>
      <c r="AC8" s="74"/>
      <c r="AD8" s="74" t="str">
        <f>データ!$M$6</f>
        <v>非設置</v>
      </c>
      <c r="AE8" s="74"/>
      <c r="AF8" s="74"/>
      <c r="AG8" s="74"/>
      <c r="AH8" s="74"/>
      <c r="AI8" s="74"/>
      <c r="AJ8" s="74"/>
      <c r="AK8" s="2"/>
      <c r="AL8" s="65">
        <f>データ!$R$6</f>
        <v>49999</v>
      </c>
      <c r="AM8" s="65"/>
      <c r="AN8" s="65"/>
      <c r="AO8" s="65"/>
      <c r="AP8" s="65"/>
      <c r="AQ8" s="65"/>
      <c r="AR8" s="65"/>
      <c r="AS8" s="65"/>
      <c r="AT8" s="36">
        <f>データ!$S$6</f>
        <v>53.88</v>
      </c>
      <c r="AU8" s="37"/>
      <c r="AV8" s="37"/>
      <c r="AW8" s="37"/>
      <c r="AX8" s="37"/>
      <c r="AY8" s="37"/>
      <c r="AZ8" s="37"/>
      <c r="BA8" s="37"/>
      <c r="BB8" s="54">
        <f>データ!$T$6</f>
        <v>927.97</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72.150000000000006</v>
      </c>
      <c r="J10" s="37"/>
      <c r="K10" s="37"/>
      <c r="L10" s="37"/>
      <c r="M10" s="37"/>
      <c r="N10" s="37"/>
      <c r="O10" s="64"/>
      <c r="P10" s="54">
        <f>データ!$P$6</f>
        <v>78.47</v>
      </c>
      <c r="Q10" s="54"/>
      <c r="R10" s="54"/>
      <c r="S10" s="54"/>
      <c r="T10" s="54"/>
      <c r="U10" s="54"/>
      <c r="V10" s="54"/>
      <c r="W10" s="65">
        <f>データ!$Q$6</f>
        <v>4158</v>
      </c>
      <c r="X10" s="65"/>
      <c r="Y10" s="65"/>
      <c r="Z10" s="65"/>
      <c r="AA10" s="65"/>
      <c r="AB10" s="65"/>
      <c r="AC10" s="65"/>
      <c r="AD10" s="2"/>
      <c r="AE10" s="2"/>
      <c r="AF10" s="2"/>
      <c r="AG10" s="2"/>
      <c r="AH10" s="2"/>
      <c r="AI10" s="2"/>
      <c r="AJ10" s="2"/>
      <c r="AK10" s="2"/>
      <c r="AL10" s="65">
        <f>データ!$U$6</f>
        <v>39054</v>
      </c>
      <c r="AM10" s="65"/>
      <c r="AN10" s="65"/>
      <c r="AO10" s="65"/>
      <c r="AP10" s="65"/>
      <c r="AQ10" s="65"/>
      <c r="AR10" s="65"/>
      <c r="AS10" s="65"/>
      <c r="AT10" s="36">
        <f>データ!$V$6</f>
        <v>42.38</v>
      </c>
      <c r="AU10" s="37"/>
      <c r="AV10" s="37"/>
      <c r="AW10" s="37"/>
      <c r="AX10" s="37"/>
      <c r="AY10" s="37"/>
      <c r="AZ10" s="37"/>
      <c r="BA10" s="37"/>
      <c r="BB10" s="54">
        <f>データ!$W$6</f>
        <v>921.52</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4j73pb+Sv70QwslweUGzrfoNxX61A0njFFc4470QznEr+bAZ19LRpxPrZf0EE455f6ltgrePgm5E8hxM+OCcGA==" saltValue="tZqZOpXjn5tY8ew8omECS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122335</v>
      </c>
      <c r="D6" s="20">
        <f t="shared" si="3"/>
        <v>46</v>
      </c>
      <c r="E6" s="20">
        <f t="shared" si="3"/>
        <v>1</v>
      </c>
      <c r="F6" s="20">
        <f t="shared" si="3"/>
        <v>0</v>
      </c>
      <c r="G6" s="20">
        <f t="shared" si="3"/>
        <v>1</v>
      </c>
      <c r="H6" s="20" t="str">
        <f t="shared" si="3"/>
        <v>千葉県　富里市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72.150000000000006</v>
      </c>
      <c r="P6" s="21">
        <f t="shared" si="3"/>
        <v>78.47</v>
      </c>
      <c r="Q6" s="21">
        <f t="shared" si="3"/>
        <v>4158</v>
      </c>
      <c r="R6" s="21">
        <f t="shared" si="3"/>
        <v>49999</v>
      </c>
      <c r="S6" s="21">
        <f t="shared" si="3"/>
        <v>53.88</v>
      </c>
      <c r="T6" s="21">
        <f t="shared" si="3"/>
        <v>927.97</v>
      </c>
      <c r="U6" s="21">
        <f t="shared" si="3"/>
        <v>39054</v>
      </c>
      <c r="V6" s="21">
        <f t="shared" si="3"/>
        <v>42.38</v>
      </c>
      <c r="W6" s="21">
        <f t="shared" si="3"/>
        <v>921.52</v>
      </c>
      <c r="X6" s="22">
        <f>IF(X7="",NA(),X7)</f>
        <v>106.62</v>
      </c>
      <c r="Y6" s="22">
        <f t="shared" ref="Y6:AG6" si="4">IF(Y7="",NA(),Y7)</f>
        <v>105.76</v>
      </c>
      <c r="Z6" s="22">
        <f t="shared" si="4"/>
        <v>101.69</v>
      </c>
      <c r="AA6" s="22">
        <f t="shared" si="4"/>
        <v>105.21</v>
      </c>
      <c r="AB6" s="22">
        <f t="shared" si="4"/>
        <v>105.75</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211.57</v>
      </c>
      <c r="AU6" s="22">
        <f t="shared" ref="AU6:BC6" si="6">IF(AU7="",NA(),AU7)</f>
        <v>163</v>
      </c>
      <c r="AV6" s="22">
        <f t="shared" si="6"/>
        <v>132.43</v>
      </c>
      <c r="AW6" s="22">
        <f t="shared" si="6"/>
        <v>110.31</v>
      </c>
      <c r="AX6" s="22">
        <f t="shared" si="6"/>
        <v>102.43</v>
      </c>
      <c r="AY6" s="22">
        <f t="shared" si="6"/>
        <v>327.77</v>
      </c>
      <c r="AZ6" s="22">
        <f t="shared" si="6"/>
        <v>338.02</v>
      </c>
      <c r="BA6" s="22">
        <f t="shared" si="6"/>
        <v>345.94</v>
      </c>
      <c r="BB6" s="22">
        <f t="shared" si="6"/>
        <v>329.7</v>
      </c>
      <c r="BC6" s="22">
        <f t="shared" si="6"/>
        <v>319.99</v>
      </c>
      <c r="BD6" s="21" t="str">
        <f>IF(BD7="","",IF(BD7="-","【-】","【"&amp;SUBSTITUTE(TEXT(BD7,"#,##0.00"),"-","△")&amp;"】"))</f>
        <v>【239.69】</v>
      </c>
      <c r="BE6" s="22">
        <f>IF(BE7="",NA(),BE7)</f>
        <v>176.88</v>
      </c>
      <c r="BF6" s="22">
        <f t="shared" ref="BF6:BN6" si="7">IF(BF7="",NA(),BF7)</f>
        <v>176.27</v>
      </c>
      <c r="BG6" s="22">
        <f t="shared" si="7"/>
        <v>177.6</v>
      </c>
      <c r="BH6" s="22">
        <f t="shared" si="7"/>
        <v>173.55</v>
      </c>
      <c r="BI6" s="22">
        <f t="shared" si="7"/>
        <v>170.69</v>
      </c>
      <c r="BJ6" s="22">
        <f t="shared" si="7"/>
        <v>397.1</v>
      </c>
      <c r="BK6" s="22">
        <f t="shared" si="7"/>
        <v>379.91</v>
      </c>
      <c r="BL6" s="22">
        <f t="shared" si="7"/>
        <v>386.61</v>
      </c>
      <c r="BM6" s="22">
        <f t="shared" si="7"/>
        <v>381.56</v>
      </c>
      <c r="BN6" s="22">
        <f t="shared" si="7"/>
        <v>365.55</v>
      </c>
      <c r="BO6" s="21" t="str">
        <f>IF(BO7="","",IF(BO7="-","【-】","【"&amp;SUBSTITUTE(TEXT(BO7,"#,##0.00"),"-","△")&amp;"】"))</f>
        <v>【264.86】</v>
      </c>
      <c r="BP6" s="22">
        <f>IF(BP7="",NA(),BP7)</f>
        <v>100.01</v>
      </c>
      <c r="BQ6" s="22">
        <f t="shared" ref="BQ6:BY6" si="8">IF(BQ7="",NA(),BQ7)</f>
        <v>97.98</v>
      </c>
      <c r="BR6" s="22">
        <f t="shared" si="8"/>
        <v>95.23</v>
      </c>
      <c r="BS6" s="22">
        <f t="shared" si="8"/>
        <v>98.24</v>
      </c>
      <c r="BT6" s="22">
        <f t="shared" si="8"/>
        <v>100.25</v>
      </c>
      <c r="BU6" s="22">
        <f t="shared" si="8"/>
        <v>95.79</v>
      </c>
      <c r="BV6" s="22">
        <f t="shared" si="8"/>
        <v>98.3</v>
      </c>
      <c r="BW6" s="22">
        <f t="shared" si="8"/>
        <v>93.82</v>
      </c>
      <c r="BX6" s="22">
        <f t="shared" si="8"/>
        <v>95.04</v>
      </c>
      <c r="BY6" s="22">
        <f t="shared" si="8"/>
        <v>95.42</v>
      </c>
      <c r="BZ6" s="21" t="str">
        <f>IF(BZ7="","",IF(BZ7="-","【-】","【"&amp;SUBSTITUTE(TEXT(BZ7,"#,##0.00"),"-","△")&amp;"】"))</f>
        <v>【97.59】</v>
      </c>
      <c r="CA6" s="22">
        <f>IF(CA7="",NA(),CA7)</f>
        <v>228.46</v>
      </c>
      <c r="CB6" s="22">
        <f t="shared" ref="CB6:CJ6" si="9">IF(CB7="",NA(),CB7)</f>
        <v>232.75</v>
      </c>
      <c r="CC6" s="22">
        <f t="shared" si="9"/>
        <v>241.2</v>
      </c>
      <c r="CD6" s="22">
        <f t="shared" si="9"/>
        <v>235.33</v>
      </c>
      <c r="CE6" s="22">
        <f t="shared" si="9"/>
        <v>231.1</v>
      </c>
      <c r="CF6" s="22">
        <f t="shared" si="9"/>
        <v>171.13</v>
      </c>
      <c r="CG6" s="22">
        <f t="shared" si="9"/>
        <v>173.7</v>
      </c>
      <c r="CH6" s="22">
        <f t="shared" si="9"/>
        <v>178.94</v>
      </c>
      <c r="CI6" s="22">
        <f t="shared" si="9"/>
        <v>180.19</v>
      </c>
      <c r="CJ6" s="22">
        <f t="shared" si="9"/>
        <v>184.25</v>
      </c>
      <c r="CK6" s="21" t="str">
        <f>IF(CK7="","",IF(CK7="-","【-】","【"&amp;SUBSTITUTE(TEXT(CK7,"#,##0.00"),"-","△")&amp;"】"))</f>
        <v>【181.66】</v>
      </c>
      <c r="CL6" s="22">
        <f>IF(CL7="",NA(),CL7)</f>
        <v>56.06</v>
      </c>
      <c r="CM6" s="22">
        <f t="shared" ref="CM6:CU6" si="10">IF(CM7="",NA(),CM7)</f>
        <v>55.69</v>
      </c>
      <c r="CN6" s="22">
        <f t="shared" si="10"/>
        <v>54.54</v>
      </c>
      <c r="CO6" s="22">
        <f t="shared" si="10"/>
        <v>55.65</v>
      </c>
      <c r="CP6" s="22">
        <f t="shared" si="10"/>
        <v>56.67</v>
      </c>
      <c r="CQ6" s="22">
        <f t="shared" si="10"/>
        <v>60.12</v>
      </c>
      <c r="CR6" s="22">
        <f t="shared" si="10"/>
        <v>60.34</v>
      </c>
      <c r="CS6" s="22">
        <f t="shared" si="10"/>
        <v>59.54</v>
      </c>
      <c r="CT6" s="22">
        <f t="shared" si="10"/>
        <v>59.26</v>
      </c>
      <c r="CU6" s="22">
        <f t="shared" si="10"/>
        <v>60.44</v>
      </c>
      <c r="CV6" s="21" t="str">
        <f>IF(CV7="","",IF(CV7="-","【-】","【"&amp;SUBSTITUTE(TEXT(CV7,"#,##0.00"),"-","△")&amp;"】"))</f>
        <v>【60.21】</v>
      </c>
      <c r="CW6" s="22">
        <f>IF(CW7="",NA(),CW7)</f>
        <v>83.96</v>
      </c>
      <c r="CX6" s="22">
        <f t="shared" ref="CX6:DF6" si="11">IF(CX7="",NA(),CX7)</f>
        <v>81.61</v>
      </c>
      <c r="CY6" s="22">
        <f t="shared" si="11"/>
        <v>82.07</v>
      </c>
      <c r="CZ6" s="22">
        <f t="shared" si="11"/>
        <v>80.94</v>
      </c>
      <c r="DA6" s="22">
        <f t="shared" si="11"/>
        <v>80.52</v>
      </c>
      <c r="DB6" s="22">
        <f t="shared" si="11"/>
        <v>84.24</v>
      </c>
      <c r="DC6" s="22">
        <f t="shared" si="11"/>
        <v>84.19</v>
      </c>
      <c r="DD6" s="22">
        <f t="shared" si="11"/>
        <v>83.93</v>
      </c>
      <c r="DE6" s="22">
        <f t="shared" si="11"/>
        <v>83.84</v>
      </c>
      <c r="DF6" s="22">
        <f t="shared" si="11"/>
        <v>83.39</v>
      </c>
      <c r="DG6" s="21" t="str">
        <f>IF(DG7="","",IF(DG7="-","【-】","【"&amp;SUBSTITUTE(TEXT(DG7,"#,##0.00"),"-","△")&amp;"】"))</f>
        <v>【89.21】</v>
      </c>
      <c r="DH6" s="22">
        <f>IF(DH7="",NA(),DH7)</f>
        <v>57.45</v>
      </c>
      <c r="DI6" s="22">
        <f t="shared" ref="DI6:DQ6" si="12">IF(DI7="",NA(),DI7)</f>
        <v>58.33</v>
      </c>
      <c r="DJ6" s="22">
        <f t="shared" si="12"/>
        <v>59.03</v>
      </c>
      <c r="DK6" s="22">
        <f t="shared" si="12"/>
        <v>59.34</v>
      </c>
      <c r="DL6" s="22">
        <f t="shared" si="12"/>
        <v>59.68</v>
      </c>
      <c r="DM6" s="22">
        <f t="shared" si="12"/>
        <v>48.83</v>
      </c>
      <c r="DN6" s="22">
        <f t="shared" si="12"/>
        <v>49.96</v>
      </c>
      <c r="DO6" s="22">
        <f t="shared" si="12"/>
        <v>50.82</v>
      </c>
      <c r="DP6" s="22">
        <f t="shared" si="12"/>
        <v>51.82</v>
      </c>
      <c r="DQ6" s="22">
        <f t="shared" si="12"/>
        <v>52.53</v>
      </c>
      <c r="DR6" s="21" t="str">
        <f>IF(DR7="","",IF(DR7="-","【-】","【"&amp;SUBSTITUTE(TEXT(DR7,"#,##0.00"),"-","△")&amp;"】"))</f>
        <v>【52.41】</v>
      </c>
      <c r="DS6" s="22">
        <f>IF(DS7="",NA(),DS7)</f>
        <v>71.64</v>
      </c>
      <c r="DT6" s="22">
        <f t="shared" ref="DT6:EB6" si="13">IF(DT7="",NA(),DT7)</f>
        <v>72.66</v>
      </c>
      <c r="DU6" s="22">
        <f t="shared" si="13"/>
        <v>72.930000000000007</v>
      </c>
      <c r="DV6" s="22">
        <f t="shared" si="13"/>
        <v>72.86</v>
      </c>
      <c r="DW6" s="22">
        <f t="shared" si="13"/>
        <v>72.87</v>
      </c>
      <c r="DX6" s="22">
        <f t="shared" si="13"/>
        <v>18.18</v>
      </c>
      <c r="DY6" s="22">
        <f t="shared" si="13"/>
        <v>19.32</v>
      </c>
      <c r="DZ6" s="22">
        <f t="shared" si="13"/>
        <v>21.16</v>
      </c>
      <c r="EA6" s="22">
        <f t="shared" si="13"/>
        <v>22.72</v>
      </c>
      <c r="EB6" s="22">
        <f t="shared" si="13"/>
        <v>24.16</v>
      </c>
      <c r="EC6" s="21" t="str">
        <f>IF(EC7="","",IF(EC7="-","【-】","【"&amp;SUBSTITUTE(TEXT(EC7,"#,##0.00"),"-","△")&amp;"】"))</f>
        <v>【26.78】</v>
      </c>
      <c r="ED6" s="22">
        <f>IF(ED7="",NA(),ED7)</f>
        <v>7.0000000000000007E-2</v>
      </c>
      <c r="EE6" s="22">
        <f t="shared" ref="EE6:EM6" si="14">IF(EE7="",NA(),EE7)</f>
        <v>0.28000000000000003</v>
      </c>
      <c r="EF6" s="22">
        <f t="shared" si="14"/>
        <v>0.18</v>
      </c>
      <c r="EG6" s="22">
        <f t="shared" si="14"/>
        <v>0.25</v>
      </c>
      <c r="EH6" s="22">
        <f t="shared" si="14"/>
        <v>0.21</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122335</v>
      </c>
      <c r="D7" s="24">
        <v>46</v>
      </c>
      <c r="E7" s="24">
        <v>1</v>
      </c>
      <c r="F7" s="24">
        <v>0</v>
      </c>
      <c r="G7" s="24">
        <v>1</v>
      </c>
      <c r="H7" s="24" t="s">
        <v>93</v>
      </c>
      <c r="I7" s="24" t="s">
        <v>94</v>
      </c>
      <c r="J7" s="24" t="s">
        <v>95</v>
      </c>
      <c r="K7" s="24" t="s">
        <v>96</v>
      </c>
      <c r="L7" s="24" t="s">
        <v>97</v>
      </c>
      <c r="M7" s="24" t="s">
        <v>98</v>
      </c>
      <c r="N7" s="25" t="s">
        <v>99</v>
      </c>
      <c r="O7" s="25">
        <v>72.150000000000006</v>
      </c>
      <c r="P7" s="25">
        <v>78.47</v>
      </c>
      <c r="Q7" s="25">
        <v>4158</v>
      </c>
      <c r="R7" s="25">
        <v>49999</v>
      </c>
      <c r="S7" s="25">
        <v>53.88</v>
      </c>
      <c r="T7" s="25">
        <v>927.97</v>
      </c>
      <c r="U7" s="25">
        <v>39054</v>
      </c>
      <c r="V7" s="25">
        <v>42.38</v>
      </c>
      <c r="W7" s="25">
        <v>921.52</v>
      </c>
      <c r="X7" s="25">
        <v>106.62</v>
      </c>
      <c r="Y7" s="25">
        <v>105.76</v>
      </c>
      <c r="Z7" s="25">
        <v>101.69</v>
      </c>
      <c r="AA7" s="25">
        <v>105.21</v>
      </c>
      <c r="AB7" s="25">
        <v>105.75</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211.57</v>
      </c>
      <c r="AU7" s="25">
        <v>163</v>
      </c>
      <c r="AV7" s="25">
        <v>132.43</v>
      </c>
      <c r="AW7" s="25">
        <v>110.31</v>
      </c>
      <c r="AX7" s="25">
        <v>102.43</v>
      </c>
      <c r="AY7" s="25">
        <v>327.77</v>
      </c>
      <c r="AZ7" s="25">
        <v>338.02</v>
      </c>
      <c r="BA7" s="25">
        <v>345.94</v>
      </c>
      <c r="BB7" s="25">
        <v>329.7</v>
      </c>
      <c r="BC7" s="25">
        <v>319.99</v>
      </c>
      <c r="BD7" s="25">
        <v>239.69</v>
      </c>
      <c r="BE7" s="25">
        <v>176.88</v>
      </c>
      <c r="BF7" s="25">
        <v>176.27</v>
      </c>
      <c r="BG7" s="25">
        <v>177.6</v>
      </c>
      <c r="BH7" s="25">
        <v>173.55</v>
      </c>
      <c r="BI7" s="25">
        <v>170.69</v>
      </c>
      <c r="BJ7" s="25">
        <v>397.1</v>
      </c>
      <c r="BK7" s="25">
        <v>379.91</v>
      </c>
      <c r="BL7" s="25">
        <v>386.61</v>
      </c>
      <c r="BM7" s="25">
        <v>381.56</v>
      </c>
      <c r="BN7" s="25">
        <v>365.55</v>
      </c>
      <c r="BO7" s="25">
        <v>264.86</v>
      </c>
      <c r="BP7" s="25">
        <v>100.01</v>
      </c>
      <c r="BQ7" s="25">
        <v>97.98</v>
      </c>
      <c r="BR7" s="25">
        <v>95.23</v>
      </c>
      <c r="BS7" s="25">
        <v>98.24</v>
      </c>
      <c r="BT7" s="25">
        <v>100.25</v>
      </c>
      <c r="BU7" s="25">
        <v>95.79</v>
      </c>
      <c r="BV7" s="25">
        <v>98.3</v>
      </c>
      <c r="BW7" s="25">
        <v>93.82</v>
      </c>
      <c r="BX7" s="25">
        <v>95.04</v>
      </c>
      <c r="BY7" s="25">
        <v>95.42</v>
      </c>
      <c r="BZ7" s="25">
        <v>97.59</v>
      </c>
      <c r="CA7" s="25">
        <v>228.46</v>
      </c>
      <c r="CB7" s="25">
        <v>232.75</v>
      </c>
      <c r="CC7" s="25">
        <v>241.2</v>
      </c>
      <c r="CD7" s="25">
        <v>235.33</v>
      </c>
      <c r="CE7" s="25">
        <v>231.1</v>
      </c>
      <c r="CF7" s="25">
        <v>171.13</v>
      </c>
      <c r="CG7" s="25">
        <v>173.7</v>
      </c>
      <c r="CH7" s="25">
        <v>178.94</v>
      </c>
      <c r="CI7" s="25">
        <v>180.19</v>
      </c>
      <c r="CJ7" s="25">
        <v>184.25</v>
      </c>
      <c r="CK7" s="25">
        <v>181.66</v>
      </c>
      <c r="CL7" s="25">
        <v>56.06</v>
      </c>
      <c r="CM7" s="25">
        <v>55.69</v>
      </c>
      <c r="CN7" s="25">
        <v>54.54</v>
      </c>
      <c r="CO7" s="25">
        <v>55.65</v>
      </c>
      <c r="CP7" s="25">
        <v>56.67</v>
      </c>
      <c r="CQ7" s="25">
        <v>60.12</v>
      </c>
      <c r="CR7" s="25">
        <v>60.34</v>
      </c>
      <c r="CS7" s="25">
        <v>59.54</v>
      </c>
      <c r="CT7" s="25">
        <v>59.26</v>
      </c>
      <c r="CU7" s="25">
        <v>60.44</v>
      </c>
      <c r="CV7" s="25">
        <v>60.21</v>
      </c>
      <c r="CW7" s="25">
        <v>83.96</v>
      </c>
      <c r="CX7" s="25">
        <v>81.61</v>
      </c>
      <c r="CY7" s="25">
        <v>82.07</v>
      </c>
      <c r="CZ7" s="25">
        <v>80.94</v>
      </c>
      <c r="DA7" s="25">
        <v>80.52</v>
      </c>
      <c r="DB7" s="25">
        <v>84.24</v>
      </c>
      <c r="DC7" s="25">
        <v>84.19</v>
      </c>
      <c r="DD7" s="25">
        <v>83.93</v>
      </c>
      <c r="DE7" s="25">
        <v>83.84</v>
      </c>
      <c r="DF7" s="25">
        <v>83.39</v>
      </c>
      <c r="DG7" s="25">
        <v>89.21</v>
      </c>
      <c r="DH7" s="25">
        <v>57.45</v>
      </c>
      <c r="DI7" s="25">
        <v>58.33</v>
      </c>
      <c r="DJ7" s="25">
        <v>59.03</v>
      </c>
      <c r="DK7" s="25">
        <v>59.34</v>
      </c>
      <c r="DL7" s="25">
        <v>59.68</v>
      </c>
      <c r="DM7" s="25">
        <v>48.83</v>
      </c>
      <c r="DN7" s="25">
        <v>49.96</v>
      </c>
      <c r="DO7" s="25">
        <v>50.82</v>
      </c>
      <c r="DP7" s="25">
        <v>51.82</v>
      </c>
      <c r="DQ7" s="25">
        <v>52.53</v>
      </c>
      <c r="DR7" s="25">
        <v>52.41</v>
      </c>
      <c r="DS7" s="25">
        <v>71.64</v>
      </c>
      <c r="DT7" s="25">
        <v>72.66</v>
      </c>
      <c r="DU7" s="25">
        <v>72.930000000000007</v>
      </c>
      <c r="DV7" s="25">
        <v>72.86</v>
      </c>
      <c r="DW7" s="25">
        <v>72.87</v>
      </c>
      <c r="DX7" s="25">
        <v>18.18</v>
      </c>
      <c r="DY7" s="25">
        <v>19.32</v>
      </c>
      <c r="DZ7" s="25">
        <v>21.16</v>
      </c>
      <c r="EA7" s="25">
        <v>22.72</v>
      </c>
      <c r="EB7" s="25">
        <v>24.16</v>
      </c>
      <c r="EC7" s="25">
        <v>26.78</v>
      </c>
      <c r="ED7" s="25">
        <v>7.0000000000000007E-2</v>
      </c>
      <c r="EE7" s="25">
        <v>0.28000000000000003</v>
      </c>
      <c r="EF7" s="25">
        <v>0.18</v>
      </c>
      <c r="EG7" s="25">
        <v>0.25</v>
      </c>
      <c r="EH7" s="25">
        <v>0.21</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上下水道課</cp:lastModifiedBy>
  <cp:lastPrinted>2026-02-16T02:38:10Z</cp:lastPrinted>
  <dcterms:created xsi:type="dcterms:W3CDTF">2025-12-12T09:14:34Z</dcterms:created>
  <dcterms:modified xsi:type="dcterms:W3CDTF">2026-03-09T06:42:08Z</dcterms:modified>
  <cp:category/>
</cp:coreProperties>
</file>