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wわたなべ\"/>
    </mc:Choice>
  </mc:AlternateContent>
  <xr:revisionPtr revIDLastSave="0" documentId="8_{C43BCA1C-DF0B-438E-9398-08502011D712}" xr6:coauthVersionLast="47" xr6:coauthVersionMax="47" xr10:uidLastSave="{00000000-0000-0000-0000-000000000000}"/>
  <workbookProtection workbookAlgorithmName="SHA-512" workbookHashValue="vHGR2mSGrb46H7LYg41C4rcSJNzkdNHMdrOp95bVEIxPw3Fqyj5jQySntSwTEHXcywOfaMDglWzAGIhCV2SmMw==" workbookSaltValue="YDCY4jArYntpO2a7fK0EYw=="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I10" i="4"/>
  <c r="BB8" i="4"/>
  <c r="AT8" i="4"/>
  <c r="AL8" i="4"/>
  <c r="W8" i="4"/>
  <c r="P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<sst xmlns="http://schemas.openxmlformats.org/spreadsheetml/2006/main" count="228" uniqueCount="115">
  <si>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</si>
  <si>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</si>
  <si>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</si>
  <si>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</si>
  <si>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</si>
  <si>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</si>
  <si>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</si>
  <si>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</si>
  <si>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</si>
  <si>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</si>
  <si>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</si>
  <si>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</si>
  <si>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</si>
  <si>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</si>
  <si>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</si>
  <si>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</si>
  <si>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</si>
  <si>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</si>
  <si>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</si>
  <si>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</si>
  <si>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</si>
  <si>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</si>
  <si>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</si>
  <si>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</si>
  <si>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</si>
  <si>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</si>
  <si>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</si>
  <si>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</si>
  <si>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</si>
  <si>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</si>
  <si>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</si>
  <si>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</si>
  <si>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</si>
  <si>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</si>
  <si>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</si>
  <si>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</si>
  <si>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</si>
  <si>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</si>
  <si>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</si>
  <si>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</si>
  <si>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</si>
  <si>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</si>
  <si>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</si>
  <si>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</si>
  <si>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</si>
  <si>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</si>
  <si>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</si>
  <si>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</si>
  <si>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</si>
  <si>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</si>
  <si>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</si>
  <si>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</si>
  <si>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</si>
  <si>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</si>
  <si>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</si>
  <si>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</si>
  <si>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</si>
  <si>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</si>
  <si>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</si>
  <si>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</si>
  <si>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</si>
  <si>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</si>
  <si>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</si>
  <si>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</si>
  <si>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</si>
  <si>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</si>
  <si>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</si>
  <si>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</si>
  <si>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</si>
  <si>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</si>
  <si>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</si>
  <si>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</si>
  <si>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</si>
  <si>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</si>
  <si>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</si>
  <si>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</si>
  <si>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</si>
  <si>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</si>
  <si>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</si>
  <si>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</si>
  <si>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</si>
  <si>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</si>
  <si>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</si>
  <si>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</si>
  <si>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</si>
  <si>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</si>
  <si>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</si>
  <si>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</si>
  <si>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</si>
  <si>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</si>
  <si>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</si>
  <si>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</si>
  <si>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</si>
  <si>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</si>
  <si>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</si>
  <si>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</si>
  <si>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</si>
  <si>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</si>
  <si>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</si>
  <si>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</si>
  <si>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</si>
  <si>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</si>
  <si>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</si>
  <si>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</si>
  <si>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</si>
  <si>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</si>
  <si>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</si>
  <si>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</si>
  <si>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</si>
  <si>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</si>
  <si>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</si>
  <si>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</si>
  <si>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「①有形固定資産減価償却率」及び「②管路経年化比率」は、類似団体と同様に上昇傾向にあり、施設の老朽化が進行しています。
　「③管路更新率」は、類似団体平均値を上回っており、比較的順調に管路更新を進めています。</t>
    <phoneticPr fontId="4"/>
  </si>
  <si>
    <t xml:space="preserve">　上水道事業は、令和３年度決算時点では比較的堅調な経営状況ですが、将来的には現在給水区域の給水人口が減少に転ずると予想されるなど、給水収益の伸びを見込むことは困難な状況になってきている一方、老朽化した浄・給水場や水道管路の更新・整備に今後、多額の建設事業費が必要となります。
　さらに、昨今の資材価格や労務単価、電気料金の急激な高騰を受け、より厳しい経営状況となっていく見通しですが、中期経営計画等に沿って計画的に事業を実施し、健全な経営に努めてまいります。
</t>
    <phoneticPr fontId="4"/>
  </si>
  <si>
    <t xml:space="preserve">　「①経常収支比率」は、100％以上を維持しており、健全な経営を行っています。
　「③流動比率」は、100％以上を維持しており、短期的な債務に対する支払い能力を有しています。
　「④企業債残高対給水収益比率」は、企業債残高の増等の影響により上昇傾向ですが、類似団体平均値を下回っています。
　「⑤料金回収率」は、100％以上を維持しており、給水収益で給水に係る費用を賄えています。
　「⑥給水原価」は、管路や設備の更新に伴う減価償却費や、燃料費高騰に伴う電気料金などの動力費の増加、有収水量の減少により、増加しています。
　「⑦施設利用率」及び「⑧有収率」は、類似団体平均値を上回り、施設の効率的な運用を行っています。
</t>
    <rPh sb="108" eb="110">
      <t>キギョウ</t>
    </rPh>
    <rPh sb="110" eb="111">
      <t>サイ</t>
    </rPh>
    <rPh sb="111" eb="113">
      <t>ザンダカ</t>
    </rPh>
    <rPh sb="114" eb="115">
      <t>ゾウ</t>
    </rPh>
    <rPh sb="115" eb="116">
      <t>トウ</t>
    </rPh>
    <rPh sb="117" eb="119">
      <t>エイキョウ</t>
    </rPh>
    <rPh sb="122" eb="124">
      <t>ジョウショウ</t>
    </rPh>
    <rPh sb="124" eb="126">
      <t>ケイコウ</t>
    </rPh>
    <rPh sb="205" eb="207">
      <t>カンロ</t>
    </rPh>
    <rPh sb="208" eb="210">
      <t>セツビ</t>
    </rPh>
    <rPh sb="211" eb="213">
      <t>コウシン</t>
    </rPh>
    <rPh sb="214" eb="215">
      <t>トモナ</t>
    </rPh>
    <rPh sb="216" eb="218">
      <t>ゲンカ</t>
    </rPh>
    <rPh sb="218" eb="220">
      <t>ショウキャク</t>
    </rPh>
    <rPh sb="220" eb="221">
      <t>ヒ</t>
    </rPh>
    <rPh sb="223" eb="226">
      <t>ネンリョウヒ</t>
    </rPh>
    <rPh sb="226" eb="228">
      <t>コウトウ</t>
    </rPh>
    <rPh sb="229" eb="230">
      <t>トモナ</t>
    </rPh>
    <rPh sb="231" eb="233">
      <t>デンキ</t>
    </rPh>
    <rPh sb="233" eb="235">
      <t>リョウキン</t>
    </rPh>
    <rPh sb="242" eb="244">
      <t>ゾウカ</t>
    </rPh>
    <rPh sb="250" eb="252">
      <t>ゲンショウ</t>
    </rPh>
    <rPh sb="256" eb="2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</si>
</sst>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0.86</c:v>
                </c:pt>
                <c:pt idx="1">
                  <c:v>1.04</c:v>
                </c:pt>
                <c:pt idx="2">
                  <c:v>0.81</c:v>
                </c:pt>
                <c:pt idx="3">
                  <c:v>0.95</c:v>
                </c:pt>
                <c:pt idx="4">
                  <c:v>0.86</c:v>
                </c:pt>
              </c:numCache>
            </c:numRef>
          </c:val>
          <c:extLst>
            <c:ext xmlns:c16="http://schemas.microsoft.com/office/drawing/2014/chart" uri="{C3380CC4-5D6E-409C-BE32-E72D297353CC}">
              <c16:uniqueId val="{00000000-043F-4BBA-89F1-DDD2201456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043F-4BBA-89F1-DDD2201456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70.81</c:v>
                </c:pt>
                <c:pt idx="1">
                  <c:v>70.2</c:v>
                </c:pt>
                <c:pt idx="2">
                  <c:v>69.150000000000006</c:v>
                </c:pt>
                <c:pt idx="3">
                  <c:v>69.739999999999995</c:v>
                </c:pt>
                <c:pt idx="4">
                  <c:v>68.98</c:v>
                </c:pt>
              </c:numCache>
            </c:numRef>
          </c:val>
          <c:extLst>
            <c:ext xmlns:c16="http://schemas.microsoft.com/office/drawing/2014/chart" uri="{C3380CC4-5D6E-409C-BE32-E72D297353CC}">
              <c16:uniqueId val="{00000000-185C-4750-A70D-464EAC0FE8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185C-4750-A70D-464EAC0FE8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93.74</c:v>
                </c:pt>
                <c:pt idx="1">
                  <c:v>95.22</c:v>
                </c:pt>
                <c:pt idx="2">
                  <c:v>96.22</c:v>
                </c:pt>
                <c:pt idx="3">
                  <c:v>96.9</c:v>
                </c:pt>
                <c:pt idx="4">
                  <c:v>97.08</c:v>
                </c:pt>
              </c:numCache>
            </c:numRef>
          </c:val>
          <c:extLst>
            <c:ext xmlns:c16="http://schemas.microsoft.com/office/drawing/2014/chart" uri="{C3380CC4-5D6E-409C-BE32-E72D297353CC}">
              <c16:uniqueId val="{00000000-0EE7-4B03-AC00-ECFBDB4CEE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EE7-4B03-AC00-ECFBDB4CEE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118.84</c:v>
                </c:pt>
                <c:pt idx="1">
                  <c:v>115.25</c:v>
                </c:pt>
                <c:pt idx="2">
                  <c:v>112.18</c:v>
                </c:pt>
                <c:pt idx="3">
                  <c:v>111.96</c:v>
                </c:pt>
                <c:pt idx="4">
                  <c:v>112.1</c:v>
                </c:pt>
              </c:numCache>
            </c:numRef>
          </c:val>
          <c:extLst>
            <c:ext xmlns:c16="http://schemas.microsoft.com/office/drawing/2014/chart" uri="{C3380CC4-5D6E-409C-BE32-E72D297353CC}">
              <c16:uniqueId val="{00000000-16B2-408D-95D6-D421DE798C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16B2-408D-95D6-D421DE798C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50.43</c:v>
                </c:pt>
                <c:pt idx="1">
                  <c:v>51.03</c:v>
                </c:pt>
                <c:pt idx="2">
                  <c:v>51.92</c:v>
                </c:pt>
                <c:pt idx="3">
                  <c:v>52.56</c:v>
                </c:pt>
                <c:pt idx="4">
                  <c:v>53.53</c:v>
                </c:pt>
              </c:numCache>
            </c:numRef>
          </c:val>
          <c:extLst>
            <c:ext xmlns:c16="http://schemas.microsoft.com/office/drawing/2014/chart" uri="{C3380CC4-5D6E-409C-BE32-E72D297353CC}">
              <c16:uniqueId val="{00000000-C778-4EA5-97E7-DA2242E70E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C778-4EA5-97E7-DA2242E70E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21.31</c:v>
                </c:pt>
                <c:pt idx="1">
                  <c:v>23.03</c:v>
                </c:pt>
                <c:pt idx="2">
                  <c:v>24.71</c:v>
                </c:pt>
                <c:pt idx="3">
                  <c:v>25.71</c:v>
                </c:pt>
                <c:pt idx="4">
                  <c:v>27.38</c:v>
                </c:pt>
              </c:numCache>
            </c:numRef>
          </c:val>
          <c:extLst>
            <c:ext xmlns:c16="http://schemas.microsoft.com/office/drawing/2014/chart" uri="{C3380CC4-5D6E-409C-BE32-E72D297353CC}">
              <c16:uniqueId val="{00000000-5422-417A-82B4-A4FD4EA5DC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5422-417A-82B4-A4FD4EA5DC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0E-451D-AB14-A7874EFB9C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0E-451D-AB14-A7874EFB9C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208.17</c:v>
                </c:pt>
                <c:pt idx="1">
                  <c:v>205.45</c:v>
                </c:pt>
                <c:pt idx="2">
                  <c:v>199.69</c:v>
                </c:pt>
                <c:pt idx="3">
                  <c:v>150.47</c:v>
                </c:pt>
                <c:pt idx="4">
                  <c:v>163.21</c:v>
                </c:pt>
              </c:numCache>
            </c:numRef>
          </c:val>
          <c:extLst>
            <c:ext xmlns:c16="http://schemas.microsoft.com/office/drawing/2014/chart" uri="{C3380CC4-5D6E-409C-BE32-E72D297353CC}">
              <c16:uniqueId val="{00000000-98D9-4DEB-947F-7C3A5D4D31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98D9-4DEB-947F-7C3A5D4D31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236.88</c:v>
                </c:pt>
                <c:pt idx="1">
                  <c:v>229.09</c:v>
                </c:pt>
                <c:pt idx="2">
                  <c:v>228.96</c:v>
                </c:pt>
                <c:pt idx="3">
                  <c:v>231.95</c:v>
                </c:pt>
                <c:pt idx="4">
                  <c:v>235.84</c:v>
                </c:pt>
              </c:numCache>
            </c:numRef>
          </c:val>
          <c:extLst>
            <c:ext xmlns:c16="http://schemas.microsoft.com/office/drawing/2014/chart" uri="{C3380CC4-5D6E-409C-BE32-E72D297353CC}">
              <c16:uniqueId val="{00000000-21CF-4E28-B5EE-488D419D76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21CF-4E28-B5EE-488D419D76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113.26</c:v>
                </c:pt>
                <c:pt idx="1">
                  <c:v>110.29</c:v>
                </c:pt>
                <c:pt idx="2">
                  <c:v>107.16</c:v>
                </c:pt>
                <c:pt idx="3">
                  <c:v>106.97</c:v>
                </c:pt>
                <c:pt idx="4">
                  <c:v>107.23</c:v>
                </c:pt>
              </c:numCache>
            </c:numRef>
          </c:val>
          <c:extLst>
            <c:ext xmlns:c16="http://schemas.microsoft.com/office/drawing/2014/chart" uri="{C3380CC4-5D6E-409C-BE32-E72D297353CC}">
              <c16:uniqueId val="{00000000-D955-47D1-9CE2-B5090978FF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D955-47D1-9CE2-B5090978FF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174.1</c:v>
                </c:pt>
                <c:pt idx="1">
                  <c:v>178.01</c:v>
                </c:pt>
                <c:pt idx="2">
                  <c:v>182.24</c:v>
                </c:pt>
                <c:pt idx="3">
                  <c:v>176.96</c:v>
                </c:pt>
                <c:pt idx="4">
                  <c:v>177.04</c:v>
                </c:pt>
              </c:numCache>
            </c:numRef>
          </c:val>
          <c:extLst>
            <c:ext xmlns:c16="http://schemas.microsoft.com/office/drawing/2014/chart" uri="{C3380CC4-5D6E-409C-BE32-E72D297353CC}">
              <c16:uniqueId val="{00000000-C80C-4C7F-B8F5-F15E9335E0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C80C-4C7F-B8F5-F15E9335E0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0"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6310875</v>
      </c>
      <c r="AM8" s="66"/>
      <c r="AN8" s="66"/>
      <c r="AO8" s="66"/>
      <c r="AP8" s="66"/>
      <c r="AQ8" s="66"/>
      <c r="AR8" s="66"/>
      <c r="AS8" s="66"/>
      <c r="AT8" s="37">
        <f>データ!$S$6</f>
        <v>5156.76</v>
      </c>
      <c r="AU8" s="38"/>
      <c r="AV8" s="38"/>
      <c r="AW8" s="38"/>
      <c r="AX8" s="38"/>
      <c r="AY8" s="38"/>
      <c r="AZ8" s="38"/>
      <c r="BA8" s="38"/>
      <c r="BB8" s="55">
        <f>データ!$T$6</f>
        <v>1223.81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79.17</v>
      </c>
      <c r="J10" s="38"/>
      <c r="K10" s="38"/>
      <c r="L10" s="38"/>
      <c r="M10" s="38"/>
      <c r="N10" s="38"/>
      <c r="O10" s="65"/>
      <c r="P10" s="55">
        <f>データ!$P$6</f>
        <v>84.31</v>
      </c>
      <c r="Q10" s="55"/>
      <c r="R10" s="55"/>
      <c r="S10" s="55"/>
      <c r="T10" s="55"/>
      <c r="U10" s="55"/>
      <c r="V10" s="55"/>
      <c r="W10" s="66">
        <f>データ!$Q$6</f>
        <v>2690</v>
      </c>
      <c r="X10" s="66"/>
      <c r="Y10" s="66"/>
      <c r="Z10" s="66"/>
      <c r="AA10" s="66"/>
      <c r="AB10" s="66"/>
      <c r="AC10" s="66"/>
      <c r="AD10" s="2"/>
      <c r="AE10" s="2"/>
      <c r="AF10" s="2"/>
      <c r="AG10" s="2"/>
      <c r="AH10" s="2"/>
      <c r="AI10" s="2"/>
      <c r="AJ10" s="2"/>
      <c r="AK10" s="2"/>
      <c r="AL10" s="66">
        <f>データ!$U$6</f>
        <v>3064635</v>
      </c>
      <c r="AM10" s="66"/>
      <c r="AN10" s="66"/>
      <c r="AO10" s="66"/>
      <c r="AP10" s="66"/>
      <c r="AQ10" s="66"/>
      <c r="AR10" s="66"/>
      <c r="AS10" s="66"/>
      <c r="AT10" s="37">
        <f>データ!$V$6</f>
        <v>566.37</v>
      </c>
      <c r="AU10" s="38"/>
      <c r="AV10" s="38"/>
      <c r="AW10" s="38"/>
      <c r="AX10" s="38"/>
      <c r="AY10" s="38"/>
      <c r="AZ10" s="38"/>
      <c r="BA10" s="38"/>
      <c r="BB10" s="55">
        <f>データ!$W$6</f>
        <v>5411.01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hJb6KXgYg1PzM98+te0WVlqhZGkD1BeLbQsZoD/AiyUdqHgJNM4QH3Bp4E0gOnbZwTNQ8URbg3o0udcxge+g==" saltValue="gAWHfAFzuPYq3Up5RnMz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120006</v>
      </c>
      <c r="D6" s="20">
        <f t="shared" si="3"/>
        <v>46</v>
      </c>
      <c r="E6" s="20">
        <f t="shared" si="3"/>
        <v>1</v>
      </c>
      <c r="F6" s="20">
        <f t="shared" si="3"/>
        <v>0</v>
      </c>
      <c r="G6" s="20">
        <f t="shared" si="3"/>
        <v>1</v>
      </c>
      <c r="H6" s="20" t="str">
        <f t="shared" si="3"/>
        <v>千葉県</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79.17</v>
      </c>
      <c r="P6" s="21">
        <f t="shared" si="3"/>
        <v>84.31</v>
      </c>
      <c r="Q6" s="21">
        <f t="shared" si="3"/>
        <v>2690</v>
      </c>
      <c r="R6" s="21">
        <f t="shared" si="3"/>
        <v>6310875</v>
      </c>
      <c r="S6" s="21">
        <f t="shared" si="3"/>
        <v>5156.76</v>
      </c>
      <c r="T6" s="21">
        <f t="shared" si="3"/>
        <v>1223.81</v>
      </c>
      <c r="U6" s="21">
        <f t="shared" si="3"/>
        <v>3064635</v>
      </c>
      <c r="V6" s="21">
        <f t="shared" si="3"/>
        <v>566.37</v>
      </c>
      <c r="W6" s="21">
        <f t="shared" si="3"/>
        <v>5411.01</v>
      </c>
      <c r="X6" s="22">
        <f>IF(X7="",NA(),X7)</f>
        <v>118.84</v>
      </c>
      <c r="Y6" s="22">
        <f t="shared" ref="Y6:AG6" si="4">IF(Y7="",NA(),Y7)</f>
        <v>115.25</v>
      </c>
      <c r="Z6" s="22">
        <f t="shared" si="4"/>
        <v>112.18</v>
      </c>
      <c r="AA6" s="22">
        <f t="shared" si="4"/>
        <v>111.96</v>
      </c>
      <c r="AB6" s="22">
        <f t="shared" si="4"/>
        <v>112.1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208.17</v>
      </c>
      <c r="AU6" s="22">
        <f t="shared" ref="AU6:BC6" si="6">IF(AU7="",NA(),AU7)</f>
        <v>205.45</v>
      </c>
      <c r="AV6" s="22">
        <f t="shared" si="6"/>
        <v>199.69</v>
      </c>
      <c r="AW6" s="22">
        <f t="shared" si="6"/>
        <v>150.47</v>
      </c>
      <c r="AX6" s="22">
        <f t="shared" si="6"/>
        <v>163.21</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236.88</v>
      </c>
      <c r="BF6" s="22">
        <f t="shared" ref="BF6:BN6" si="7">IF(BF7="",NA(),BF7)</f>
        <v>229.09</v>
      </c>
      <c r="BG6" s="22">
        <f t="shared" si="7"/>
        <v>228.96</v>
      </c>
      <c r="BH6" s="22">
        <f t="shared" si="7"/>
        <v>231.95</v>
      </c>
      <c r="BI6" s="22">
        <f t="shared" si="7"/>
        <v>235.84</v>
      </c>
      <c r="BJ6" s="22">
        <f t="shared" si="7"/>
        <v>258.63</v>
      </c>
      <c r="BK6" s="22">
        <f t="shared" si="7"/>
        <v>255.12</v>
      </c>
      <c r="BL6" s="22">
        <f t="shared" si="7"/>
        <v>254.19</v>
      </c>
      <c r="BM6" s="22">
        <f t="shared" si="7"/>
        <v>259.56</v>
      </c>
      <c r="BN6" s="22">
        <f t="shared" si="7"/>
        <v>248.92</v>
      </c>
      <c r="BO6" s="21" t="str">
        <f>IF(BO7="","",IF(BO7="-","【-】","【"&amp;SUBSTITUTE(TEXT(BO7,"#,##0.00"),"-","△")&amp;"】"))</f>
        <v>【265.16】</v>
      </c>
      <c r="BP6" s="22">
        <f>IF(BP7="",NA(),BP7)</f>
        <v>113.26</v>
      </c>
      <c r="BQ6" s="22">
        <f t="shared" ref="BQ6:BY6" si="8">IF(BQ7="",NA(),BQ7)</f>
        <v>110.29</v>
      </c>
      <c r="BR6" s="22">
        <f t="shared" si="8"/>
        <v>107.16</v>
      </c>
      <c r="BS6" s="22">
        <f t="shared" si="8"/>
        <v>106.97</v>
      </c>
      <c r="BT6" s="22">
        <f t="shared" si="8"/>
        <v>107.23</v>
      </c>
      <c r="BU6" s="22">
        <f t="shared" si="8"/>
        <v>110.3</v>
      </c>
      <c r="BV6" s="22">
        <f t="shared" si="8"/>
        <v>109.12</v>
      </c>
      <c r="BW6" s="22">
        <f t="shared" si="8"/>
        <v>107.42</v>
      </c>
      <c r="BX6" s="22">
        <f t="shared" si="8"/>
        <v>105.07</v>
      </c>
      <c r="BY6" s="22">
        <f t="shared" si="8"/>
        <v>107.54</v>
      </c>
      <c r="BZ6" s="21" t="str">
        <f>IF(BZ7="","",IF(BZ7="-","【-】","【"&amp;SUBSTITUTE(TEXT(BZ7,"#,##0.00"),"-","△")&amp;"】"))</f>
        <v>【102.35】</v>
      </c>
      <c r="CA6" s="22">
        <f>IF(CA7="",NA(),CA7)</f>
        <v>174.1</v>
      </c>
      <c r="CB6" s="22">
        <f t="shared" ref="CB6:CJ6" si="9">IF(CB7="",NA(),CB7)</f>
        <v>178.01</v>
      </c>
      <c r="CC6" s="22">
        <f t="shared" si="9"/>
        <v>182.24</v>
      </c>
      <c r="CD6" s="22">
        <f t="shared" si="9"/>
        <v>176.96</v>
      </c>
      <c r="CE6" s="22">
        <f t="shared" si="9"/>
        <v>177.04</v>
      </c>
      <c r="CF6" s="22">
        <f t="shared" si="9"/>
        <v>151.85</v>
      </c>
      <c r="CG6" s="22">
        <f t="shared" si="9"/>
        <v>153.88</v>
      </c>
      <c r="CH6" s="22">
        <f t="shared" si="9"/>
        <v>157.19</v>
      </c>
      <c r="CI6" s="22">
        <f t="shared" si="9"/>
        <v>153.71</v>
      </c>
      <c r="CJ6" s="22">
        <f t="shared" si="9"/>
        <v>155.9</v>
      </c>
      <c r="CK6" s="21" t="str">
        <f>IF(CK7="","",IF(CK7="-","【-】","【"&amp;SUBSTITUTE(TEXT(CK7,"#,##0.00"),"-","△")&amp;"】"))</f>
        <v>【167.74】</v>
      </c>
      <c r="CL6" s="22">
        <f>IF(CL7="",NA(),CL7)</f>
        <v>70.81</v>
      </c>
      <c r="CM6" s="22">
        <f t="shared" ref="CM6:CU6" si="10">IF(CM7="",NA(),CM7)</f>
        <v>70.2</v>
      </c>
      <c r="CN6" s="22">
        <f t="shared" si="10"/>
        <v>69.150000000000006</v>
      </c>
      <c r="CO6" s="22">
        <f t="shared" si="10"/>
        <v>69.739999999999995</v>
      </c>
      <c r="CP6" s="22">
        <f t="shared" si="10"/>
        <v>68.98</v>
      </c>
      <c r="CQ6" s="22">
        <f t="shared" si="10"/>
        <v>63.54</v>
      </c>
      <c r="CR6" s="22">
        <f t="shared" si="10"/>
        <v>63.53</v>
      </c>
      <c r="CS6" s="22">
        <f t="shared" si="10"/>
        <v>63.16</v>
      </c>
      <c r="CT6" s="22">
        <f t="shared" si="10"/>
        <v>64.41</v>
      </c>
      <c r="CU6" s="22">
        <f t="shared" si="10"/>
        <v>64.11</v>
      </c>
      <c r="CV6" s="21" t="str">
        <f>IF(CV7="","",IF(CV7="-","【-】","【"&amp;SUBSTITUTE(TEXT(CV7,"#,##0.00"),"-","△")&amp;"】"))</f>
        <v>【60.29】</v>
      </c>
      <c r="CW6" s="22">
        <f>IF(CW7="",NA(),CW7)</f>
        <v>93.74</v>
      </c>
      <c r="CX6" s="22">
        <f t="shared" ref="CX6:DF6" si="11">IF(CX7="",NA(),CX7)</f>
        <v>95.22</v>
      </c>
      <c r="CY6" s="22">
        <f t="shared" si="11"/>
        <v>96.22</v>
      </c>
      <c r="CZ6" s="22">
        <f t="shared" si="11"/>
        <v>96.9</v>
      </c>
      <c r="DA6" s="22">
        <f t="shared" si="11"/>
        <v>97.08</v>
      </c>
      <c r="DB6" s="22">
        <f t="shared" si="11"/>
        <v>91.48</v>
      </c>
      <c r="DC6" s="22">
        <f t="shared" si="11"/>
        <v>91.58</v>
      </c>
      <c r="DD6" s="22">
        <f t="shared" si="11"/>
        <v>91.48</v>
      </c>
      <c r="DE6" s="22">
        <f t="shared" si="11"/>
        <v>91.64</v>
      </c>
      <c r="DF6" s="22">
        <f t="shared" si="11"/>
        <v>92.09</v>
      </c>
      <c r="DG6" s="21" t="str">
        <f>IF(DG7="","",IF(DG7="-","【-】","【"&amp;SUBSTITUTE(TEXT(DG7,"#,##0.00"),"-","△")&amp;"】"))</f>
        <v>【90.12】</v>
      </c>
      <c r="DH6" s="22">
        <f>IF(DH7="",NA(),DH7)</f>
        <v>50.43</v>
      </c>
      <c r="DI6" s="22">
        <f t="shared" ref="DI6:DQ6" si="12">IF(DI7="",NA(),DI7)</f>
        <v>51.03</v>
      </c>
      <c r="DJ6" s="22">
        <f t="shared" si="12"/>
        <v>51.92</v>
      </c>
      <c r="DK6" s="22">
        <f t="shared" si="12"/>
        <v>52.56</v>
      </c>
      <c r="DL6" s="22">
        <f t="shared" si="12"/>
        <v>53.53</v>
      </c>
      <c r="DM6" s="22">
        <f t="shared" si="12"/>
        <v>49.66</v>
      </c>
      <c r="DN6" s="22">
        <f t="shared" si="12"/>
        <v>50.41</v>
      </c>
      <c r="DO6" s="22">
        <f t="shared" si="12"/>
        <v>51.13</v>
      </c>
      <c r="DP6" s="22">
        <f t="shared" si="12"/>
        <v>51.62</v>
      </c>
      <c r="DQ6" s="22">
        <f t="shared" si="12"/>
        <v>52.16</v>
      </c>
      <c r="DR6" s="21" t="str">
        <f>IF(DR7="","",IF(DR7="-","【-】","【"&amp;SUBSTITUTE(TEXT(DR7,"#,##0.00"),"-","△")&amp;"】"))</f>
        <v>【50.88】</v>
      </c>
      <c r="DS6" s="22">
        <f>IF(DS7="",NA(),DS7)</f>
        <v>21.31</v>
      </c>
      <c r="DT6" s="22">
        <f t="shared" ref="DT6:EB6" si="13">IF(DT7="",NA(),DT7)</f>
        <v>23.03</v>
      </c>
      <c r="DU6" s="22">
        <f t="shared" si="13"/>
        <v>24.71</v>
      </c>
      <c r="DV6" s="22">
        <f t="shared" si="13"/>
        <v>25.71</v>
      </c>
      <c r="DW6" s="22">
        <f t="shared" si="13"/>
        <v>27.38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0.86</v>
      </c>
      <c r="EE6" s="22">
        <f t="shared" ref="EE6:EM6" si="14">IF(EE7="",NA(),EE7)</f>
        <v>1.04</v>
      </c>
      <c r="EF6" s="22">
        <f t="shared" si="14"/>
        <v>0.81</v>
      </c>
      <c r="EG6" s="22">
        <f t="shared" si="14"/>
        <v>0.95</v>
      </c>
      <c r="EH6" s="22">
        <f t="shared" si="14"/>
        <v>0.86</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120006</v>
      </c>
      <c r="D7" s="24">
        <v>46</v>
      </c>
      <c r="E7" s="24">
        <v>1</v>
      </c>
      <c r="F7" s="24">
        <v>0</v>
      </c>
      <c r="G7" s="24">
        <v>1</v>
      </c>
      <c r="H7" s="24" t="s">
        <v>93</v>
      </c>
      <c r="I7" s="24" t="s">
        <v>94</v>
      </c>
      <c r="J7" s="24" t="s">
        <v>95</v>
      </c>
      <c r="K7" s="24" t="s">
        <v>96</v>
      </c>
      <c r="L7" s="24" t="s">
        <v>97</v>
      </c>
      <c r="M7" s="24" t="s">
        <v>98</v>
      </c>
      <c r="N7" s="25" t="s">
        <v>99</v>
      </c>
      <c r="O7" s="25">
        <v>79.17</v>
      </c>
      <c r="P7" s="25">
        <v>84.31</v>
      </c>
      <c r="Q7" s="25">
        <v>2690</v>
      </c>
      <c r="R7" s="25">
        <v>6310875</v>
      </c>
      <c r="S7" s="25">
        <v>5156.76</v>
      </c>
      <c r="T7" s="25">
        <v>1223.81</v>
      </c>
      <c r="U7" s="25">
        <v>3064635</v>
      </c>
      <c r="V7" s="25">
        <v>566.37</v>
      </c>
      <c r="W7" s="25">
        <v>5411.01</v>
      </c>
      <c r="X7" s="25">
        <v>118.84</v>
      </c>
      <c r="Y7" s="25">
        <v>115.25</v>
      </c>
      <c r="Z7" s="25">
        <v>112.18</v>
      </c>
      <c r="AA7" s="25">
        <v>111.96</v>
      </c>
      <c r="AB7" s="25">
        <v>112.1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208.17</v>
      </c>
      <c r="AU7" s="25">
        <v>205.45</v>
      </c>
      <c r="AV7" s="25">
        <v>199.69</v>
      </c>
      <c r="AW7" s="25">
        <v>150.47</v>
      </c>
      <c r="AX7" s="25">
        <v>163.21</v>
      </c>
      <c r="AY7" s="25">
        <v>254.05</v>
      </c>
      <c r="AZ7" s="25">
        <v>258.22000000000003</v>
      </c>
      <c r="BA7" s="25">
        <v>250.03</v>
      </c>
      <c r="BB7" s="25">
        <v>239.45</v>
      </c>
      <c r="BC7" s="25">
        <v>246.01</v>
      </c>
      <c r="BD7" s="25">
        <v>261.51</v>
      </c>
      <c r="BE7" s="25">
        <v>236.88</v>
      </c>
      <c r="BF7" s="25">
        <v>229.09</v>
      </c>
      <c r="BG7" s="25">
        <v>228.96</v>
      </c>
      <c r="BH7" s="25">
        <v>231.95</v>
      </c>
      <c r="BI7" s="25">
        <v>235.84</v>
      </c>
      <c r="BJ7" s="25">
        <v>258.63</v>
      </c>
      <c r="BK7" s="25">
        <v>255.12</v>
      </c>
      <c r="BL7" s="25">
        <v>254.19</v>
      </c>
      <c r="BM7" s="25">
        <v>259.56</v>
      </c>
      <c r="BN7" s="25">
        <v>248.92</v>
      </c>
      <c r="BO7" s="25">
        <v>265.16000000000003</v>
      </c>
      <c r="BP7" s="25">
        <v>113.26</v>
      </c>
      <c r="BQ7" s="25">
        <v>110.29</v>
      </c>
      <c r="BR7" s="25">
        <v>107.16</v>
      </c>
      <c r="BS7" s="25">
        <v>106.97</v>
      </c>
      <c r="BT7" s="25">
        <v>107.23</v>
      </c>
      <c r="BU7" s="25">
        <v>110.3</v>
      </c>
      <c r="BV7" s="25">
        <v>109.12</v>
      </c>
      <c r="BW7" s="25">
        <v>107.42</v>
      </c>
      <c r="BX7" s="25">
        <v>105.07</v>
      </c>
      <c r="BY7" s="25">
        <v>107.54</v>
      </c>
      <c r="BZ7" s="25">
        <v>102.35</v>
      </c>
      <c r="CA7" s="25">
        <v>174.1</v>
      </c>
      <c r="CB7" s="25">
        <v>178.01</v>
      </c>
      <c r="CC7" s="25">
        <v>182.24</v>
      </c>
      <c r="CD7" s="25">
        <v>176.96</v>
      </c>
      <c r="CE7" s="25">
        <v>177.04</v>
      </c>
      <c r="CF7" s="25">
        <v>151.85</v>
      </c>
      <c r="CG7" s="25">
        <v>153.88</v>
      </c>
      <c r="CH7" s="25">
        <v>157.19</v>
      </c>
      <c r="CI7" s="25">
        <v>153.71</v>
      </c>
      <c r="CJ7" s="25">
        <v>155.9</v>
      </c>
      <c r="CK7" s="25">
        <v>167.74</v>
      </c>
      <c r="CL7" s="25">
        <v>70.81</v>
      </c>
      <c r="CM7" s="25">
        <v>70.2</v>
      </c>
      <c r="CN7" s="25">
        <v>69.150000000000006</v>
      </c>
      <c r="CO7" s="25">
        <v>69.739999999999995</v>
      </c>
      <c r="CP7" s="25">
        <v>68.98</v>
      </c>
      <c r="CQ7" s="25">
        <v>63.54</v>
      </c>
      <c r="CR7" s="25">
        <v>63.53</v>
      </c>
      <c r="CS7" s="25">
        <v>63.16</v>
      </c>
      <c r="CT7" s="25">
        <v>64.41</v>
      </c>
      <c r="CU7" s="25">
        <v>64.11</v>
      </c>
      <c r="CV7" s="25">
        <v>60.29</v>
      </c>
      <c r="CW7" s="25">
        <v>93.74</v>
      </c>
      <c r="CX7" s="25">
        <v>95.22</v>
      </c>
      <c r="CY7" s="25">
        <v>96.22</v>
      </c>
      <c r="CZ7" s="25">
        <v>96.9</v>
      </c>
      <c r="DA7" s="25">
        <v>97.08</v>
      </c>
      <c r="DB7" s="25">
        <v>91.48</v>
      </c>
      <c r="DC7" s="25">
        <v>91.58</v>
      </c>
      <c r="DD7" s="25">
        <v>91.48</v>
      </c>
      <c r="DE7" s="25">
        <v>91.64</v>
      </c>
      <c r="DF7" s="25">
        <v>92.09</v>
      </c>
      <c r="DG7" s="25">
        <v>90.12</v>
      </c>
      <c r="DH7" s="25">
        <v>50.43</v>
      </c>
      <c r="DI7" s="25">
        <v>51.03</v>
      </c>
      <c r="DJ7" s="25">
        <v>51.92</v>
      </c>
      <c r="DK7" s="25">
        <v>52.56</v>
      </c>
      <c r="DL7" s="25">
        <v>53.53</v>
      </c>
      <c r="DM7" s="25">
        <v>49.66</v>
      </c>
      <c r="DN7" s="25">
        <v>50.41</v>
      </c>
      <c r="DO7" s="25">
        <v>51.13</v>
      </c>
      <c r="DP7" s="25">
        <v>51.62</v>
      </c>
      <c r="DQ7" s="25">
        <v>52.16</v>
      </c>
      <c r="DR7" s="25">
        <v>50.88</v>
      </c>
      <c r="DS7" s="25">
        <v>21.31</v>
      </c>
      <c r="DT7" s="25">
        <v>23.03</v>
      </c>
      <c r="DU7" s="25">
        <v>24.71</v>
      </c>
      <c r="DV7" s="25">
        <v>25.71</v>
      </c>
      <c r="DW7" s="25">
        <v>27.38</v>
      </c>
      <c r="DX7" s="25">
        <v>18.940000000000001</v>
      </c>
      <c r="DY7" s="25">
        <v>20.36</v>
      </c>
      <c r="DZ7" s="25">
        <v>22.41</v>
      </c>
      <c r="EA7" s="25">
        <v>23.68</v>
      </c>
      <c r="EB7" s="25">
        <v>25.76</v>
      </c>
      <c r="EC7" s="25">
        <v>22.3</v>
      </c>
      <c r="ED7" s="25">
        <v>0.86</v>
      </c>
      <c r="EE7" s="25">
        <v>1.04</v>
      </c>
      <c r="EF7" s="25">
        <v>0.81</v>
      </c>
      <c r="EG7" s="25">
        <v>0.95</v>
      </c>
      <c r="EH7" s="25">
        <v>0.86</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cp:lastPrinted>2023-01-25T13:08:39Z</cp:lastPrinted>
  <dcterms:created xsi:type="dcterms:W3CDTF">2022-12-01T00:56:08Z</dcterms:created>
  <dcterms:modified xsi:type="dcterms:W3CDTF">2023-03-02T00:00:50Z</dcterms:modified>
  <cp:category/>
</cp:coreProperties>
</file>