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shingo.hara\Desktop\"/>
    </mc:Choice>
  </mc:AlternateContent>
  <xr:revisionPtr revIDLastSave="0" documentId="8_{269B2523-4885-476E-AF80-8EF4D6CA6106}" xr6:coauthVersionLast="47" xr6:coauthVersionMax="47" xr10:uidLastSave="{00000000-0000-0000-0000-000000000000}"/>
  <workbookProtection workbookAlgorithmName="SHA-512" workbookHashValue="4XCXFgHf7f/F6RvOOVq0K+2sOR/YhMxu6X/RxqrS4clpJUKwB/McCIY45Gwa4Ndn+QvnQaD4W9Yqg5UH5Vf2Kg==" workbookSaltValue="P9O3tF2g82P3VA/gsX51zA==" workbookSpinCount="100000" lockStructure="1"/>
  <bookViews>
    <workbookView xWindow="-120" yWindow="-120" windowWidth="20730" windowHeight="110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K85" i="4"/>
  <c r="J85" i="4"/>
  <c r="I85" i="4"/>
  <c r="G85" i="4"/>
  <c r="F85" i="4"/>
  <c r="AT10" i="4"/>
  <c r="AL10" i="4"/>
  <c r="I10" i="4"/>
  <c r="I8" i="4"/>
</calcChain>
</file>

<file path=xl/sharedStrings.xml><?xml version="1.0" encoding="utf-8"?>
<sst xmlns="http://schemas.openxmlformats.org/spreadsheetml/2006/main" count="236" uniqueCount="116">
  <si>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</si>
  <si>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</si>
  <si>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</si>
  <si>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</si>
  <si>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</si>
  <si>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</si>
  <si>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</si>
  <si>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</si>
  <si>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</si>
  <si>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</si>
  <si>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</si>
  <si>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</si>
  <si>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</si>
  <si>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</si>
  <si>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</si>
  <si>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</si>
  <si>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</si>
  <si>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</si>
  <si>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</si>
  <si>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</si>
  <si>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</si>
  <si>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</si>
  <si>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</si>
  <si>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</si>
  <si>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</si>
  <si>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</si>
  <si>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</si>
  <si>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</si>
  <si>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</si>
  <si>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</si>
  <si>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</si>
  <si>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</si>
  <si>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</si>
  <si>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</si>
  <si>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</si>
  <si>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</si>
  <si>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</si>
  <si>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</si>
  <si>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</si>
  <si>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</si>
  <si>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</si>
  <si>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</si>
  <si>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</si>
  <si>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</si>
  <si>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</si>
  <si>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</si>
  <si>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</si>
  <si>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</si>
  <si>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</si>
  <si>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</si>
  <si>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</si>
  <si>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</si>
  <si>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</si>
  <si>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</si>
  <si>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</si>
  <si>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</si>
  <si>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</si>
  <si>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</si>
  <si>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</si>
  <si>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</si>
  <si>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</si>
  <si>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</si>
  <si>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</si>
  <si>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</si>
  <si>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</si>
  <si>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</si>
  <si>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</si>
  <si>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</si>
  <si>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</si>
  <si>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</si>
  <si>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</si>
  <si>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</si>
  <si>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</si>
  <si>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</si>
  <si>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</si>
  <si>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</si>
  <si>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</si>
  <si>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</si>
  <si>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</si>
  <si>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</si>
  <si>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</si>
  <si>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</si>
  <si>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</si>
  <si>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</si>
  <si>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</si>
  <si>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</si>
  <si>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</si>
  <si>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</si>
  <si>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</si>
  <si>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</si>
  <si>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</si>
  <si>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</si>
  <si>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</si>
  <si>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</si>
  <si>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</si>
  <si>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</si>
  <si>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富里市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</si>
  <si>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</si>
  <si>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</si>
  <si>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</si>
  <si>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</si>
  <si>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</si>
  <si>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</si>
  <si>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</si>
  <si>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</si>
  <si>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</si>
  <si>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</si>
  <si>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</si>
  <si>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</si>
  <si>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</si>
  <si>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</si>
  <si>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</si>
  <si>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</si>
  <si>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は100％を超え黒字を維持しているものの、⑤経費回収率が100％を下回っていることから汚水処理費用を下水道使用料で賄うことが出来ていない状況であり、今後、下水道使用料の見直しを検討する必要がある。
③流動比率は類似団体の平均値より高い値となっている。過去の企業債の償還が進み、償還残高が減少していることによるものである。しかし今後施設の更新等による企業債の借入が増加することが想定されるため、下水道使用料の見直し等検討し流動資産である現金を増加させ、流動比率の上昇を目指す。
④企業債残高対事業規模比率は類似団体の平均値と比較しても低い値となっているが、今後、施設及び管渠の更新需要が増加することが想定されることから、財源確保のための企業債の増加が見込まれる。
⑥汚水処理原価は類似団体の平均値を上回っていることから、コスト削減を徹底し、令和２年度策定の経営戦略及び令和６年度に策定する経営戦略の見直しを通じて経営改善を行っていく。
⑧水洗化率は類似団体の平均値を上回っているが、今後も、100％を目指して促進活動を続ける。</t>
    <phoneticPr fontId="4"/>
  </si>
  <si>
    <t>①有形固定資産減価償却率は類似団体の平均値と比較して低い値となっているが、これは地方公営企業法適用後５年目で減価償却が進んでいないためである。現在は、老朽化した管渠等の更新は行っていないが、今後は現状の把握に努め、老朽化への対策を計画的、効率的に取り組んでいく必要がある。</t>
    <phoneticPr fontId="4"/>
  </si>
  <si>
    <t>施設、管渠等の老朽化による施設更新事業への対応を見据え、今後増える企業債への借入等を精査し事業を継続していく。また維持管理としての汚水処理費や施設の修繕等がさらに増加すると思われる中で、他会計繰入金等が減少しており、また下水道使用料の大幅な増収が見込まれない現在、収入の確保は経営の健全性向上のための課題となっている。令和２年度策定の経営戦略及び令和６年度に策定する経営戦略の見直しを通じて使用料等の適切な水準を見定め、健全性向上のため経営改善を目指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</si>
</sst>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41B-4C00-B9D2-66E3177CCBC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0.08</c:v>
                </c:pt>
                <c:pt idx="2">
                  <c:v>0.24</c:v>
                </c:pt>
                <c:pt idx="3">
                  <c:v>0.14000000000000001</c:v>
                </c:pt>
                <c:pt idx="4">
                  <c:v>0.06</c:v>
                </c:pt>
              </c:numCache>
            </c:numRef>
          </c:val>
          <c:smooth val="0"/>
          <c:extLst>
            <c:ext xmlns:c16="http://schemas.microsoft.com/office/drawing/2014/chart" uri="{C3380CC4-5D6E-409C-BE32-E72D297353CC}">
              <c16:uniqueId val="{00000001-F41B-4C00-B9D2-66E3177CCBC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B90-488A-A85B-811B4D20DEE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57.04</c:v>
                </c:pt>
                <c:pt idx="1">
                  <c:v>60.78</c:v>
                </c:pt>
                <c:pt idx="2">
                  <c:v>59.96</c:v>
                </c:pt>
                <c:pt idx="3">
                  <c:v>59.9</c:v>
                </c:pt>
                <c:pt idx="4">
                  <c:v>60.13</c:v>
                </c:pt>
              </c:numCache>
            </c:numRef>
          </c:val>
          <c:smooth val="0"/>
          <c:extLst>
            <c:ext xmlns:c16="http://schemas.microsoft.com/office/drawing/2014/chart" uri="{C3380CC4-5D6E-409C-BE32-E72D297353CC}">
              <c16:uniqueId val="{00000001-2B90-488A-A85B-811B4D20DEE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96.35</c:v>
                </c:pt>
                <c:pt idx="1">
                  <c:v>96.36</c:v>
                </c:pt>
                <c:pt idx="2">
                  <c:v>96.4</c:v>
                </c:pt>
                <c:pt idx="3">
                  <c:v>96.4</c:v>
                </c:pt>
                <c:pt idx="4">
                  <c:v>96.42</c:v>
                </c:pt>
              </c:numCache>
            </c:numRef>
          </c:val>
          <c:extLst>
            <c:ext xmlns:c16="http://schemas.microsoft.com/office/drawing/2014/chart" uri="{C3380CC4-5D6E-409C-BE32-E72D297353CC}">
              <c16:uniqueId val="{00000000-70B2-4A0C-BA43-5AEDE424DE6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93.73</c:v>
                </c:pt>
                <c:pt idx="1">
                  <c:v>94.17</c:v>
                </c:pt>
                <c:pt idx="2">
                  <c:v>94.27</c:v>
                </c:pt>
                <c:pt idx="3">
                  <c:v>94.46</c:v>
                </c:pt>
                <c:pt idx="4">
                  <c:v>94.37</c:v>
                </c:pt>
              </c:numCache>
            </c:numRef>
          </c:val>
          <c:smooth val="0"/>
          <c:extLst>
            <c:ext xmlns:c16="http://schemas.microsoft.com/office/drawing/2014/chart" uri="{C3380CC4-5D6E-409C-BE32-E72D297353CC}">
              <c16:uniqueId val="{00000001-70B2-4A0C-BA43-5AEDE424DE6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113.44</c:v>
                </c:pt>
                <c:pt idx="1">
                  <c:v>113.46</c:v>
                </c:pt>
                <c:pt idx="2">
                  <c:v>111.74</c:v>
                </c:pt>
                <c:pt idx="3">
                  <c:v>113.41</c:v>
                </c:pt>
                <c:pt idx="4">
                  <c:v>109.14</c:v>
                </c:pt>
              </c:numCache>
            </c:numRef>
          </c:val>
          <c:extLst>
            <c:ext xmlns:c16="http://schemas.microsoft.com/office/drawing/2014/chart" uri="{C3380CC4-5D6E-409C-BE32-E72D297353CC}">
              <c16:uniqueId val="{00000000-14BB-428D-9522-1378FA97A40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106.32</c:v>
                </c:pt>
                <c:pt idx="1">
                  <c:v>106.67</c:v>
                </c:pt>
                <c:pt idx="2">
                  <c:v>106.9</c:v>
                </c:pt>
                <c:pt idx="3">
                  <c:v>106.74</c:v>
                </c:pt>
                <c:pt idx="4">
                  <c:v>106.65</c:v>
                </c:pt>
              </c:numCache>
            </c:numRef>
          </c:val>
          <c:smooth val="0"/>
          <c:extLst>
            <c:ext xmlns:c16="http://schemas.microsoft.com/office/drawing/2014/chart" uri="{C3380CC4-5D6E-409C-BE32-E72D297353CC}">
              <c16:uniqueId val="{00000001-14BB-428D-9522-1378FA97A40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2.46</c:v>
                </c:pt>
                <c:pt idx="1">
                  <c:v>4.87</c:v>
                </c:pt>
                <c:pt idx="2">
                  <c:v>7.22</c:v>
                </c:pt>
                <c:pt idx="3">
                  <c:v>9.58</c:v>
                </c:pt>
                <c:pt idx="4">
                  <c:v>11.92</c:v>
                </c:pt>
              </c:numCache>
            </c:numRef>
          </c:val>
          <c:extLst>
            <c:ext xmlns:c16="http://schemas.microsoft.com/office/drawing/2014/chart" uri="{C3380CC4-5D6E-409C-BE32-E72D297353CC}">
              <c16:uniqueId val="{00000000-8AB8-4781-9AEA-D75F76B3950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21.22</c:v>
                </c:pt>
                <c:pt idx="1">
                  <c:v>23.25</c:v>
                </c:pt>
                <c:pt idx="2">
                  <c:v>25.2</c:v>
                </c:pt>
                <c:pt idx="3">
                  <c:v>27.42</c:v>
                </c:pt>
                <c:pt idx="4">
                  <c:v>30.01</c:v>
                </c:pt>
              </c:numCache>
            </c:numRef>
          </c:val>
          <c:smooth val="0"/>
          <c:extLst>
            <c:ext xmlns:c16="http://schemas.microsoft.com/office/drawing/2014/chart" uri="{C3380CC4-5D6E-409C-BE32-E72D297353CC}">
              <c16:uniqueId val="{00000001-8AB8-4781-9AEA-D75F76B3950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D15-49A2-B063-D1328BB9BEB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0.83</c:v>
                </c:pt>
                <c:pt idx="1">
                  <c:v>1.06</c:v>
                </c:pt>
                <c:pt idx="2">
                  <c:v>2.02</c:v>
                </c:pt>
                <c:pt idx="3">
                  <c:v>2.67</c:v>
                </c:pt>
                <c:pt idx="4">
                  <c:v>3.43</c:v>
                </c:pt>
              </c:numCache>
            </c:numRef>
          </c:val>
          <c:smooth val="0"/>
          <c:extLst>
            <c:ext xmlns:c16="http://schemas.microsoft.com/office/drawing/2014/chart" uri="{C3380CC4-5D6E-409C-BE32-E72D297353CC}">
              <c16:uniqueId val="{00000001-CD15-49A2-B063-D1328BB9BEB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FCB-4603-9503-E6133B7CA98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1.35</c:v>
                </c:pt>
                <c:pt idx="1">
                  <c:v>3.68</c:v>
                </c:pt>
                <c:pt idx="2">
                  <c:v>5.3</c:v>
                </c:pt>
                <c:pt idx="3">
                  <c:v>6.49</c:v>
                </c:pt>
                <c:pt idx="4">
                  <c:v>6.74</c:v>
                </c:pt>
              </c:numCache>
            </c:numRef>
          </c:val>
          <c:smooth val="0"/>
          <c:extLst>
            <c:ext xmlns:c16="http://schemas.microsoft.com/office/drawing/2014/chart" uri="{C3380CC4-5D6E-409C-BE32-E72D297353CC}">
              <c16:uniqueId val="{00000001-0FCB-4603-9503-E6133B7CA98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36.57</c:v>
                </c:pt>
                <c:pt idx="1">
                  <c:v>66.31</c:v>
                </c:pt>
                <c:pt idx="2">
                  <c:v>82.51</c:v>
                </c:pt>
                <c:pt idx="3">
                  <c:v>129.21</c:v>
                </c:pt>
                <c:pt idx="4">
                  <c:v>165.16</c:v>
                </c:pt>
              </c:numCache>
            </c:numRef>
          </c:val>
          <c:extLst>
            <c:ext xmlns:c16="http://schemas.microsoft.com/office/drawing/2014/chart" uri="{C3380CC4-5D6E-409C-BE32-E72D297353CC}">
              <c16:uniqueId val="{00000000-6C1C-4FBE-B23F-5A33766F01E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71.540000000000006</c:v>
                </c:pt>
                <c:pt idx="1">
                  <c:v>67.86</c:v>
                </c:pt>
                <c:pt idx="2">
                  <c:v>72.92</c:v>
                </c:pt>
                <c:pt idx="3">
                  <c:v>81.19</c:v>
                </c:pt>
                <c:pt idx="4">
                  <c:v>85.86</c:v>
                </c:pt>
              </c:numCache>
            </c:numRef>
          </c:val>
          <c:smooth val="0"/>
          <c:extLst>
            <c:ext xmlns:c16="http://schemas.microsoft.com/office/drawing/2014/chart" uri="{C3380CC4-5D6E-409C-BE32-E72D297353CC}">
              <c16:uniqueId val="{00000001-6C1C-4FBE-B23F-5A33766F01E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598.19000000000005</c:v>
                </c:pt>
                <c:pt idx="1">
                  <c:v>552.79</c:v>
                </c:pt>
                <c:pt idx="2">
                  <c:v>515.82000000000005</c:v>
                </c:pt>
                <c:pt idx="3">
                  <c:v>486.03</c:v>
                </c:pt>
                <c:pt idx="4">
                  <c:v>444.18</c:v>
                </c:pt>
              </c:numCache>
            </c:numRef>
          </c:val>
          <c:extLst>
            <c:ext xmlns:c16="http://schemas.microsoft.com/office/drawing/2014/chart" uri="{C3380CC4-5D6E-409C-BE32-E72D297353CC}">
              <c16:uniqueId val="{00000000-C303-485C-9A41-38E827C303E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653.69000000000005</c:v>
                </c:pt>
                <c:pt idx="1">
                  <c:v>709.4</c:v>
                </c:pt>
                <c:pt idx="2">
                  <c:v>734.47</c:v>
                </c:pt>
                <c:pt idx="3">
                  <c:v>720.89</c:v>
                </c:pt>
                <c:pt idx="4">
                  <c:v>676.93</c:v>
                </c:pt>
              </c:numCache>
            </c:numRef>
          </c:val>
          <c:smooth val="0"/>
          <c:extLst>
            <c:ext xmlns:c16="http://schemas.microsoft.com/office/drawing/2014/chart" uri="{C3380CC4-5D6E-409C-BE32-E72D297353CC}">
              <c16:uniqueId val="{00000001-C303-485C-9A41-38E827C303E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62.14</c:v>
                </c:pt>
                <c:pt idx="1">
                  <c:v>89.68</c:v>
                </c:pt>
                <c:pt idx="2">
                  <c:v>82.47</c:v>
                </c:pt>
                <c:pt idx="3">
                  <c:v>85.88</c:v>
                </c:pt>
                <c:pt idx="4">
                  <c:v>83.21</c:v>
                </c:pt>
              </c:numCache>
            </c:numRef>
          </c:val>
          <c:extLst>
            <c:ext xmlns:c16="http://schemas.microsoft.com/office/drawing/2014/chart" uri="{C3380CC4-5D6E-409C-BE32-E72D297353CC}">
              <c16:uniqueId val="{00000000-55A1-4D1D-9FC0-71C8970FD76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88.05</c:v>
                </c:pt>
                <c:pt idx="1">
                  <c:v>91.14</c:v>
                </c:pt>
                <c:pt idx="2">
                  <c:v>90.69</c:v>
                </c:pt>
                <c:pt idx="3">
                  <c:v>90.5</c:v>
                </c:pt>
                <c:pt idx="4">
                  <c:v>92.66</c:v>
                </c:pt>
              </c:numCache>
            </c:numRef>
          </c:val>
          <c:smooth val="0"/>
          <c:extLst>
            <c:ext xmlns:c16="http://schemas.microsoft.com/office/drawing/2014/chart" uri="{C3380CC4-5D6E-409C-BE32-E72D297353CC}">
              <c16:uniqueId val="{00000001-55A1-4D1D-9FC0-71C8970FD76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223.21</c:v>
                </c:pt>
                <c:pt idx="1">
                  <c:v>147.55000000000001</c:v>
                </c:pt>
                <c:pt idx="2">
                  <c:v>159.05000000000001</c:v>
                </c:pt>
                <c:pt idx="3">
                  <c:v>153.26</c:v>
                </c:pt>
                <c:pt idx="4">
                  <c:v>159.15</c:v>
                </c:pt>
              </c:numCache>
            </c:numRef>
          </c:val>
          <c:extLst>
            <c:ext xmlns:c16="http://schemas.microsoft.com/office/drawing/2014/chart" uri="{C3380CC4-5D6E-409C-BE32-E72D297353CC}">
              <c16:uniqueId val="{00000000-28A8-429E-ABDB-E1A1EA3BFCC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141.15</c:v>
                </c:pt>
                <c:pt idx="1">
                  <c:v>136.86000000000001</c:v>
                </c:pt>
                <c:pt idx="2">
                  <c:v>138.52000000000001</c:v>
                </c:pt>
                <c:pt idx="3">
                  <c:v>138.66999999999999</c:v>
                </c:pt>
                <c:pt idx="4">
                  <c:v>139.12</c:v>
                </c:pt>
              </c:numCache>
            </c:numRef>
          </c:val>
          <c:smooth val="0"/>
          <c:extLst>
            <c:ext xmlns:c16="http://schemas.microsoft.com/office/drawing/2014/chart" uri="{C3380CC4-5D6E-409C-BE32-E72D297353CC}">
              <c16:uniqueId val="{00000001-28A8-429E-ABDB-E1A1EA3BFCC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千葉県　富里市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Bc1</v>
      </c>
      <c r="X8" s="64"/>
      <c r="Y8" s="64"/>
      <c r="Z8" s="64"/>
      <c r="AA8" s="64"/>
      <c r="AB8" s="64"/>
      <c r="AC8" s="64"/>
      <c r="AD8" s="65" t="str">
        <f>データ!$M$6</f>
        <v>非設置</v>
      </c>
      <c r="AE8" s="65"/>
      <c r="AF8" s="65"/>
      <c r="AG8" s="65"/>
      <c r="AH8" s="65"/>
      <c r="AI8" s="65"/>
      <c r="AJ8" s="65"/>
      <c r="AK8" s="3"/>
      <c r="AL8" s="45">
        <f>データ!S6</f>
        <v>49668</v>
      </c>
      <c r="AM8" s="45"/>
      <c r="AN8" s="45"/>
      <c r="AO8" s="45"/>
      <c r="AP8" s="45"/>
      <c r="AQ8" s="45"/>
      <c r="AR8" s="45"/>
      <c r="AS8" s="45"/>
      <c r="AT8" s="44">
        <f>データ!T6</f>
        <v>53.88</v>
      </c>
      <c r="AU8" s="44"/>
      <c r="AV8" s="44"/>
      <c r="AW8" s="44"/>
      <c r="AX8" s="44"/>
      <c r="AY8" s="44"/>
      <c r="AZ8" s="44"/>
      <c r="BA8" s="44"/>
      <c r="BB8" s="44">
        <f>データ!U6</f>
        <v>921.83</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91.37</v>
      </c>
      <c r="J10" s="44"/>
      <c r="K10" s="44"/>
      <c r="L10" s="44"/>
      <c r="M10" s="44"/>
      <c r="N10" s="44"/>
      <c r="O10" s="44"/>
      <c r="P10" s="44">
        <f>データ!P6</f>
        <v>67.14</v>
      </c>
      <c r="Q10" s="44"/>
      <c r="R10" s="44"/>
      <c r="S10" s="44"/>
      <c r="T10" s="44"/>
      <c r="U10" s="44"/>
      <c r="V10" s="44"/>
      <c r="W10" s="44">
        <f>データ!Q6</f>
        <v>85.16</v>
      </c>
      <c r="X10" s="44"/>
      <c r="Y10" s="44"/>
      <c r="Z10" s="44"/>
      <c r="AA10" s="44"/>
      <c r="AB10" s="44"/>
      <c r="AC10" s="44"/>
      <c r="AD10" s="45">
        <f>データ!R6</f>
        <v>2310</v>
      </c>
      <c r="AE10" s="45"/>
      <c r="AF10" s="45"/>
      <c r="AG10" s="45"/>
      <c r="AH10" s="45"/>
      <c r="AI10" s="45"/>
      <c r="AJ10" s="45"/>
      <c r="AK10" s="2"/>
      <c r="AL10" s="45">
        <f>データ!V6</f>
        <v>33328</v>
      </c>
      <c r="AM10" s="45"/>
      <c r="AN10" s="45"/>
      <c r="AO10" s="45"/>
      <c r="AP10" s="45"/>
      <c r="AQ10" s="45"/>
      <c r="AR10" s="45"/>
      <c r="AS10" s="45"/>
      <c r="AT10" s="44">
        <f>データ!W6</f>
        <v>5.0199999999999996</v>
      </c>
      <c r="AU10" s="44"/>
      <c r="AV10" s="44"/>
      <c r="AW10" s="44"/>
      <c r="AX10" s="44"/>
      <c r="AY10" s="44"/>
      <c r="AZ10" s="44"/>
      <c r="BA10" s="44"/>
      <c r="BB10" s="44">
        <f>データ!X6</f>
        <v>6639.04</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r/qkqUeuc5ej+djrbJSQdSICpWm2ZUqG7S0KcntyxeLyYUCCynmLw6KkN7gaZmLKhRbMnTJ3J8CnQ/jjsaeKyA==" saltValue="+glERpxJfak0uWFUA00DE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122335</v>
      </c>
      <c r="D6" s="19">
        <f t="shared" si="3"/>
        <v>46</v>
      </c>
      <c r="E6" s="19">
        <f t="shared" si="3"/>
        <v>17</v>
      </c>
      <c r="F6" s="19">
        <f t="shared" si="3"/>
        <v>1</v>
      </c>
      <c r="G6" s="19">
        <f t="shared" si="3"/>
        <v>0</v>
      </c>
      <c r="H6" s="19" t="str">
        <f t="shared" si="3"/>
        <v>千葉県　富里市</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91.37</v>
      </c>
      <c r="P6" s="20">
        <f t="shared" si="3"/>
        <v>67.14</v>
      </c>
      <c r="Q6" s="20">
        <f t="shared" si="3"/>
        <v>85.16</v>
      </c>
      <c r="R6" s="20">
        <f t="shared" si="3"/>
        <v>2310</v>
      </c>
      <c r="S6" s="20">
        <f t="shared" si="3"/>
        <v>49668</v>
      </c>
      <c r="T6" s="20">
        <f t="shared" si="3"/>
        <v>53.88</v>
      </c>
      <c r="U6" s="20">
        <f t="shared" si="3"/>
        <v>921.83</v>
      </c>
      <c r="V6" s="20">
        <f t="shared" si="3"/>
        <v>33328</v>
      </c>
      <c r="W6" s="20">
        <f t="shared" si="3"/>
        <v>5.0199999999999996</v>
      </c>
      <c r="X6" s="20">
        <f t="shared" si="3"/>
        <v>6639.04</v>
      </c>
      <c r="Y6" s="21">
        <f>IF(Y7="",NA(),Y7)</f>
        <v>113.44</v>
      </c>
      <c r="Z6" s="21">
        <f t="shared" ref="Z6:AH6" si="4">IF(Z7="",NA(),Z7)</f>
        <v>113.46</v>
      </c>
      <c r="AA6" s="21">
        <f t="shared" si="4"/>
        <v>111.74</v>
      </c>
      <c r="AB6" s="21">
        <f t="shared" si="4"/>
        <v>113.41</v>
      </c>
      <c r="AC6" s="21">
        <f t="shared" si="4"/>
        <v>109.14</v>
      </c>
      <c r="AD6" s="21">
        <f t="shared" si="4"/>
        <v>106.32</v>
      </c>
      <c r="AE6" s="21">
        <f t="shared" si="4"/>
        <v>106.67</v>
      </c>
      <c r="AF6" s="21">
        <f t="shared" si="4"/>
        <v>106.9</v>
      </c>
      <c r="AG6" s="21">
        <f t="shared" si="4"/>
        <v>106.74</v>
      </c>
      <c r="AH6" s="21">
        <f t="shared" si="4"/>
        <v>106.65</v>
      </c>
      <c r="AI6" s="20" t="str">
        <f>IF(AI7="","",IF(AI7="-","【-】","【"&amp;SUBSTITUTE(TEXT(AI7,"#,##0.00"),"-","△")&amp;"】"))</f>
        <v>【105.91】</v>
      </c>
      <c r="AJ6" s="20">
        <f>IF(AJ7="",NA(),AJ7)</f>
        <v>0</v>
      </c>
      <c r="AK6" s="20">
        <f t="shared" ref="AK6:AS6" si="5">IF(AK7="",NA(),AK7)</f>
        <v>0</v>
      </c>
      <c r="AL6" s="20">
        <f t="shared" si="5"/>
        <v>0</v>
      </c>
      <c r="AM6" s="20">
        <f t="shared" si="5"/>
        <v>0</v>
      </c>
      <c r="AN6" s="20">
        <f t="shared" si="5"/>
        <v>0</v>
      </c>
      <c r="AO6" s="21">
        <f t="shared" si="5"/>
        <v>1.35</v>
      </c>
      <c r="AP6" s="21">
        <f t="shared" si="5"/>
        <v>3.68</v>
      </c>
      <c r="AQ6" s="21">
        <f t="shared" si="5"/>
        <v>5.3</v>
      </c>
      <c r="AR6" s="21">
        <f t="shared" si="5"/>
        <v>6.49</v>
      </c>
      <c r="AS6" s="21">
        <f t="shared" si="5"/>
        <v>6.74</v>
      </c>
      <c r="AT6" s="20" t="str">
        <f>IF(AT7="","",IF(AT7="-","【-】","【"&amp;SUBSTITUTE(TEXT(AT7,"#,##0.00"),"-","△")&amp;"】"))</f>
        <v>【3.03】</v>
      </c>
      <c r="AU6" s="21">
        <f>IF(AU7="",NA(),AU7)</f>
        <v>36.57</v>
      </c>
      <c r="AV6" s="21">
        <f t="shared" ref="AV6:BD6" si="6">IF(AV7="",NA(),AV7)</f>
        <v>66.31</v>
      </c>
      <c r="AW6" s="21">
        <f t="shared" si="6"/>
        <v>82.51</v>
      </c>
      <c r="AX6" s="21">
        <f t="shared" si="6"/>
        <v>129.21</v>
      </c>
      <c r="AY6" s="21">
        <f t="shared" si="6"/>
        <v>165.16</v>
      </c>
      <c r="AZ6" s="21">
        <f t="shared" si="6"/>
        <v>71.540000000000006</v>
      </c>
      <c r="BA6" s="21">
        <f t="shared" si="6"/>
        <v>67.86</v>
      </c>
      <c r="BB6" s="21">
        <f t="shared" si="6"/>
        <v>72.92</v>
      </c>
      <c r="BC6" s="21">
        <f t="shared" si="6"/>
        <v>81.19</v>
      </c>
      <c r="BD6" s="21">
        <f t="shared" si="6"/>
        <v>85.86</v>
      </c>
      <c r="BE6" s="20" t="str">
        <f>IF(BE7="","",IF(BE7="-","【-】","【"&amp;SUBSTITUTE(TEXT(BE7,"#,##0.00"),"-","△")&amp;"】"))</f>
        <v>【78.43】</v>
      </c>
      <c r="BF6" s="21">
        <f>IF(BF7="",NA(),BF7)</f>
        <v>598.19000000000005</v>
      </c>
      <c r="BG6" s="21">
        <f t="shared" ref="BG6:BO6" si="7">IF(BG7="",NA(),BG7)</f>
        <v>552.79</v>
      </c>
      <c r="BH6" s="21">
        <f t="shared" si="7"/>
        <v>515.82000000000005</v>
      </c>
      <c r="BI6" s="21">
        <f t="shared" si="7"/>
        <v>486.03</v>
      </c>
      <c r="BJ6" s="21">
        <f t="shared" si="7"/>
        <v>444.18</v>
      </c>
      <c r="BK6" s="21">
        <f t="shared" si="7"/>
        <v>653.69000000000005</v>
      </c>
      <c r="BL6" s="21">
        <f t="shared" si="7"/>
        <v>709.4</v>
      </c>
      <c r="BM6" s="21">
        <f t="shared" si="7"/>
        <v>734.47</v>
      </c>
      <c r="BN6" s="21">
        <f t="shared" si="7"/>
        <v>720.89</v>
      </c>
      <c r="BO6" s="21">
        <f t="shared" si="7"/>
        <v>676.93</v>
      </c>
      <c r="BP6" s="20" t="str">
        <f>IF(BP7="","",IF(BP7="-","【-】","【"&amp;SUBSTITUTE(TEXT(BP7,"#,##0.00"),"-","△")&amp;"】"))</f>
        <v>【630.82】</v>
      </c>
      <c r="BQ6" s="21">
        <f>IF(BQ7="",NA(),BQ7)</f>
        <v>62.14</v>
      </c>
      <c r="BR6" s="21">
        <f t="shared" ref="BR6:BZ6" si="8">IF(BR7="",NA(),BR7)</f>
        <v>89.68</v>
      </c>
      <c r="BS6" s="21">
        <f t="shared" si="8"/>
        <v>82.47</v>
      </c>
      <c r="BT6" s="21">
        <f t="shared" si="8"/>
        <v>85.88</v>
      </c>
      <c r="BU6" s="21">
        <f t="shared" si="8"/>
        <v>83.21</v>
      </c>
      <c r="BV6" s="21">
        <f t="shared" si="8"/>
        <v>88.05</v>
      </c>
      <c r="BW6" s="21">
        <f t="shared" si="8"/>
        <v>91.14</v>
      </c>
      <c r="BX6" s="21">
        <f t="shared" si="8"/>
        <v>90.69</v>
      </c>
      <c r="BY6" s="21">
        <f t="shared" si="8"/>
        <v>90.5</v>
      </c>
      <c r="BZ6" s="21">
        <f t="shared" si="8"/>
        <v>92.66</v>
      </c>
      <c r="CA6" s="20" t="str">
        <f>IF(CA7="","",IF(CA7="-","【-】","【"&amp;SUBSTITUTE(TEXT(CA7,"#,##0.00"),"-","△")&amp;"】"))</f>
        <v>【97.81】</v>
      </c>
      <c r="CB6" s="21">
        <f>IF(CB7="",NA(),CB7)</f>
        <v>223.21</v>
      </c>
      <c r="CC6" s="21">
        <f t="shared" ref="CC6:CK6" si="9">IF(CC7="",NA(),CC7)</f>
        <v>147.55000000000001</v>
      </c>
      <c r="CD6" s="21">
        <f t="shared" si="9"/>
        <v>159.05000000000001</v>
      </c>
      <c r="CE6" s="21">
        <f t="shared" si="9"/>
        <v>153.26</v>
      </c>
      <c r="CF6" s="21">
        <f t="shared" si="9"/>
        <v>159.15</v>
      </c>
      <c r="CG6" s="21">
        <f t="shared" si="9"/>
        <v>141.15</v>
      </c>
      <c r="CH6" s="21">
        <f t="shared" si="9"/>
        <v>136.86000000000001</v>
      </c>
      <c r="CI6" s="21">
        <f t="shared" si="9"/>
        <v>138.52000000000001</v>
      </c>
      <c r="CJ6" s="21">
        <f t="shared" si="9"/>
        <v>138.66999999999999</v>
      </c>
      <c r="CK6" s="21">
        <f t="shared" si="9"/>
        <v>139.12</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57.04</v>
      </c>
      <c r="CS6" s="21">
        <f t="shared" si="10"/>
        <v>60.78</v>
      </c>
      <c r="CT6" s="21">
        <f t="shared" si="10"/>
        <v>59.96</v>
      </c>
      <c r="CU6" s="21">
        <f t="shared" si="10"/>
        <v>59.9</v>
      </c>
      <c r="CV6" s="21">
        <f t="shared" si="10"/>
        <v>60.13</v>
      </c>
      <c r="CW6" s="20" t="str">
        <f>IF(CW7="","",IF(CW7="-","【-】","【"&amp;SUBSTITUTE(TEXT(CW7,"#,##0.00"),"-","△")&amp;"】"))</f>
        <v>【58.94】</v>
      </c>
      <c r="CX6" s="21">
        <f>IF(CX7="",NA(),CX7)</f>
        <v>96.35</v>
      </c>
      <c r="CY6" s="21">
        <f t="shared" ref="CY6:DG6" si="11">IF(CY7="",NA(),CY7)</f>
        <v>96.36</v>
      </c>
      <c r="CZ6" s="21">
        <f t="shared" si="11"/>
        <v>96.4</v>
      </c>
      <c r="DA6" s="21">
        <f t="shared" si="11"/>
        <v>96.4</v>
      </c>
      <c r="DB6" s="21">
        <f t="shared" si="11"/>
        <v>96.42</v>
      </c>
      <c r="DC6" s="21">
        <f t="shared" si="11"/>
        <v>93.73</v>
      </c>
      <c r="DD6" s="21">
        <f t="shared" si="11"/>
        <v>94.17</v>
      </c>
      <c r="DE6" s="21">
        <f t="shared" si="11"/>
        <v>94.27</v>
      </c>
      <c r="DF6" s="21">
        <f t="shared" si="11"/>
        <v>94.46</v>
      </c>
      <c r="DG6" s="21">
        <f t="shared" si="11"/>
        <v>94.37</v>
      </c>
      <c r="DH6" s="20" t="str">
        <f>IF(DH7="","",IF(DH7="-","【-】","【"&amp;SUBSTITUTE(TEXT(DH7,"#,##0.00"),"-","△")&amp;"】"))</f>
        <v>【95.91】</v>
      </c>
      <c r="DI6" s="21">
        <f>IF(DI7="",NA(),DI7)</f>
        <v>2.46</v>
      </c>
      <c r="DJ6" s="21">
        <f t="shared" ref="DJ6:DR6" si="12">IF(DJ7="",NA(),DJ7)</f>
        <v>4.87</v>
      </c>
      <c r="DK6" s="21">
        <f t="shared" si="12"/>
        <v>7.22</v>
      </c>
      <c r="DL6" s="21">
        <f t="shared" si="12"/>
        <v>9.58</v>
      </c>
      <c r="DM6" s="21">
        <f t="shared" si="12"/>
        <v>11.92</v>
      </c>
      <c r="DN6" s="21">
        <f t="shared" si="12"/>
        <v>21.22</v>
      </c>
      <c r="DO6" s="21">
        <f t="shared" si="12"/>
        <v>23.25</v>
      </c>
      <c r="DP6" s="21">
        <f t="shared" si="12"/>
        <v>25.2</v>
      </c>
      <c r="DQ6" s="21">
        <f t="shared" si="12"/>
        <v>27.42</v>
      </c>
      <c r="DR6" s="21">
        <f t="shared" si="12"/>
        <v>30.01</v>
      </c>
      <c r="DS6" s="20" t="str">
        <f>IF(DS7="","",IF(DS7="-","【-】","【"&amp;SUBSTITUTE(TEXT(DS7,"#,##0.00"),"-","△")&amp;"】"))</f>
        <v>【41.09】</v>
      </c>
      <c r="DT6" s="20">
        <f>IF(DT7="",NA(),DT7)</f>
        <v>0</v>
      </c>
      <c r="DU6" s="20">
        <f t="shared" ref="DU6:EC6" si="13">IF(DU7="",NA(),DU7)</f>
        <v>0</v>
      </c>
      <c r="DV6" s="20">
        <f t="shared" si="13"/>
        <v>0</v>
      </c>
      <c r="DW6" s="20">
        <f t="shared" si="13"/>
        <v>0</v>
      </c>
      <c r="DX6" s="20">
        <f t="shared" si="13"/>
        <v>0</v>
      </c>
      <c r="DY6" s="21">
        <f t="shared" si="13"/>
        <v>0.83</v>
      </c>
      <c r="DZ6" s="21">
        <f t="shared" si="13"/>
        <v>1.06</v>
      </c>
      <c r="EA6" s="21">
        <f t="shared" si="13"/>
        <v>2.02</v>
      </c>
      <c r="EB6" s="21">
        <f t="shared" si="13"/>
        <v>2.67</v>
      </c>
      <c r="EC6" s="21">
        <f t="shared" si="13"/>
        <v>3.43</v>
      </c>
      <c r="ED6" s="20" t="str">
        <f>IF(ED7="","",IF(ED7="-","【-】","【"&amp;SUBSTITUTE(TEXT(ED7,"#,##0.00"),"-","△")&amp;"】"))</f>
        <v>【8.68】</v>
      </c>
      <c r="EE6" s="20">
        <f>IF(EE7="",NA(),EE7)</f>
        <v>0</v>
      </c>
      <c r="EF6" s="20">
        <f t="shared" ref="EF6:EN6" si="14">IF(EF7="",NA(),EF7)</f>
        <v>0</v>
      </c>
      <c r="EG6" s="20">
        <f t="shared" si="14"/>
        <v>0</v>
      </c>
      <c r="EH6" s="20">
        <f t="shared" si="14"/>
        <v>0</v>
      </c>
      <c r="EI6" s="20">
        <f t="shared" si="14"/>
        <v>0</v>
      </c>
      <c r="EJ6" s="21">
        <f t="shared" si="14"/>
        <v>0.12</v>
      </c>
      <c r="EK6" s="21">
        <f t="shared" si="14"/>
        <v>0.08</v>
      </c>
      <c r="EL6" s="21">
        <f t="shared" si="14"/>
        <v>0.24</v>
      </c>
      <c r="EM6" s="21">
        <f t="shared" si="14"/>
        <v>0.14000000000000001</v>
      </c>
      <c r="EN6" s="21">
        <f t="shared" si="14"/>
        <v>0.06</v>
      </c>
      <c r="EO6" s="20" t="str">
        <f>IF(EO7="","",IF(EO7="-","【-】","【"&amp;SUBSTITUTE(TEXT(EO7,"#,##0.00"),"-","△")&amp;"】"))</f>
        <v>【0.22】</v>
      </c>
    </row>
    <row r="7" spans="1:148" s="22" customFormat="1" x14ac:dyDescent="0.15">
      <c r="A7" s="14"/>
      <c r="B7" s="23">
        <v>2023</v>
      </c>
      <c r="C7" s="23">
        <v>122335</v>
      </c>
      <c r="D7" s="23">
        <v>46</v>
      </c>
      <c r="E7" s="23">
        <v>17</v>
      </c>
      <c r="F7" s="23">
        <v>1</v>
      </c>
      <c r="G7" s="23">
        <v>0</v>
      </c>
      <c r="H7" s="23" t="s">
        <v>96</v>
      </c>
      <c r="I7" s="23" t="s">
        <v>97</v>
      </c>
      <c r="J7" s="23" t="s">
        <v>98</v>
      </c>
      <c r="K7" s="23" t="s">
        <v>99</v>
      </c>
      <c r="L7" s="23" t="s">
        <v>100</v>
      </c>
      <c r="M7" s="23" t="s">
        <v>101</v>
      </c>
      <c r="N7" s="24" t="s">
        <v>102</v>
      </c>
      <c r="O7" s="24">
        <v>91.37</v>
      </c>
      <c r="P7" s="24">
        <v>67.14</v>
      </c>
      <c r="Q7" s="24">
        <v>85.16</v>
      </c>
      <c r="R7" s="24">
        <v>2310</v>
      </c>
      <c r="S7" s="24">
        <v>49668</v>
      </c>
      <c r="T7" s="24">
        <v>53.88</v>
      </c>
      <c r="U7" s="24">
        <v>921.83</v>
      </c>
      <c r="V7" s="24">
        <v>33328</v>
      </c>
      <c r="W7" s="24">
        <v>5.0199999999999996</v>
      </c>
      <c r="X7" s="24">
        <v>6639.04</v>
      </c>
      <c r="Y7" s="24">
        <v>113.44</v>
      </c>
      <c r="Z7" s="24">
        <v>113.46</v>
      </c>
      <c r="AA7" s="24">
        <v>111.74</v>
      </c>
      <c r="AB7" s="24">
        <v>113.41</v>
      </c>
      <c r="AC7" s="24">
        <v>109.14</v>
      </c>
      <c r="AD7" s="24">
        <v>106.32</v>
      </c>
      <c r="AE7" s="24">
        <v>106.67</v>
      </c>
      <c r="AF7" s="24">
        <v>106.9</v>
      </c>
      <c r="AG7" s="24">
        <v>106.74</v>
      </c>
      <c r="AH7" s="24">
        <v>106.65</v>
      </c>
      <c r="AI7" s="24">
        <v>105.91</v>
      </c>
      <c r="AJ7" s="24">
        <v>0</v>
      </c>
      <c r="AK7" s="24">
        <v>0</v>
      </c>
      <c r="AL7" s="24">
        <v>0</v>
      </c>
      <c r="AM7" s="24">
        <v>0</v>
      </c>
      <c r="AN7" s="24">
        <v>0</v>
      </c>
      <c r="AO7" s="24">
        <v>1.35</v>
      </c>
      <c r="AP7" s="24">
        <v>3.68</v>
      </c>
      <c r="AQ7" s="24">
        <v>5.3</v>
      </c>
      <c r="AR7" s="24">
        <v>6.49</v>
      </c>
      <c r="AS7" s="24">
        <v>6.74</v>
      </c>
      <c r="AT7" s="24">
        <v>3.03</v>
      </c>
      <c r="AU7" s="24">
        <v>36.57</v>
      </c>
      <c r="AV7" s="24">
        <v>66.31</v>
      </c>
      <c r="AW7" s="24">
        <v>82.51</v>
      </c>
      <c r="AX7" s="24">
        <v>129.21</v>
      </c>
      <c r="AY7" s="24">
        <v>165.16</v>
      </c>
      <c r="AZ7" s="24">
        <v>71.540000000000006</v>
      </c>
      <c r="BA7" s="24">
        <v>67.86</v>
      </c>
      <c r="BB7" s="24">
        <v>72.92</v>
      </c>
      <c r="BC7" s="24">
        <v>81.19</v>
      </c>
      <c r="BD7" s="24">
        <v>85.86</v>
      </c>
      <c r="BE7" s="24">
        <v>78.430000000000007</v>
      </c>
      <c r="BF7" s="24">
        <v>598.19000000000005</v>
      </c>
      <c r="BG7" s="24">
        <v>552.79</v>
      </c>
      <c r="BH7" s="24">
        <v>515.82000000000005</v>
      </c>
      <c r="BI7" s="24">
        <v>486.03</v>
      </c>
      <c r="BJ7" s="24">
        <v>444.18</v>
      </c>
      <c r="BK7" s="24">
        <v>653.69000000000005</v>
      </c>
      <c r="BL7" s="24">
        <v>709.4</v>
      </c>
      <c r="BM7" s="24">
        <v>734.47</v>
      </c>
      <c r="BN7" s="24">
        <v>720.89</v>
      </c>
      <c r="BO7" s="24">
        <v>676.93</v>
      </c>
      <c r="BP7" s="24">
        <v>630.82000000000005</v>
      </c>
      <c r="BQ7" s="24">
        <v>62.14</v>
      </c>
      <c r="BR7" s="24">
        <v>89.68</v>
      </c>
      <c r="BS7" s="24">
        <v>82.47</v>
      </c>
      <c r="BT7" s="24">
        <v>85.88</v>
      </c>
      <c r="BU7" s="24">
        <v>83.21</v>
      </c>
      <c r="BV7" s="24">
        <v>88.05</v>
      </c>
      <c r="BW7" s="24">
        <v>91.14</v>
      </c>
      <c r="BX7" s="24">
        <v>90.69</v>
      </c>
      <c r="BY7" s="24">
        <v>90.5</v>
      </c>
      <c r="BZ7" s="24">
        <v>92.66</v>
      </c>
      <c r="CA7" s="24">
        <v>97.81</v>
      </c>
      <c r="CB7" s="24">
        <v>223.21</v>
      </c>
      <c r="CC7" s="24">
        <v>147.55000000000001</v>
      </c>
      <c r="CD7" s="24">
        <v>159.05000000000001</v>
      </c>
      <c r="CE7" s="24">
        <v>153.26</v>
      </c>
      <c r="CF7" s="24">
        <v>159.15</v>
      </c>
      <c r="CG7" s="24">
        <v>141.15</v>
      </c>
      <c r="CH7" s="24">
        <v>136.86000000000001</v>
      </c>
      <c r="CI7" s="24">
        <v>138.52000000000001</v>
      </c>
      <c r="CJ7" s="24">
        <v>138.66999999999999</v>
      </c>
      <c r="CK7" s="24">
        <v>139.12</v>
      </c>
      <c r="CL7" s="24">
        <v>138.75</v>
      </c>
      <c r="CM7" s="24" t="s">
        <v>102</v>
      </c>
      <c r="CN7" s="24" t="s">
        <v>102</v>
      </c>
      <c r="CO7" s="24" t="s">
        <v>102</v>
      </c>
      <c r="CP7" s="24" t="s">
        <v>102</v>
      </c>
      <c r="CQ7" s="24" t="s">
        <v>102</v>
      </c>
      <c r="CR7" s="24">
        <v>57.04</v>
      </c>
      <c r="CS7" s="24">
        <v>60.78</v>
      </c>
      <c r="CT7" s="24">
        <v>59.96</v>
      </c>
      <c r="CU7" s="24">
        <v>59.9</v>
      </c>
      <c r="CV7" s="24">
        <v>60.13</v>
      </c>
      <c r="CW7" s="24">
        <v>58.94</v>
      </c>
      <c r="CX7" s="24">
        <v>96.35</v>
      </c>
      <c r="CY7" s="24">
        <v>96.36</v>
      </c>
      <c r="CZ7" s="24">
        <v>96.4</v>
      </c>
      <c r="DA7" s="24">
        <v>96.4</v>
      </c>
      <c r="DB7" s="24">
        <v>96.42</v>
      </c>
      <c r="DC7" s="24">
        <v>93.73</v>
      </c>
      <c r="DD7" s="24">
        <v>94.17</v>
      </c>
      <c r="DE7" s="24">
        <v>94.27</v>
      </c>
      <c r="DF7" s="24">
        <v>94.46</v>
      </c>
      <c r="DG7" s="24">
        <v>94.37</v>
      </c>
      <c r="DH7" s="24">
        <v>95.91</v>
      </c>
      <c r="DI7" s="24">
        <v>2.46</v>
      </c>
      <c r="DJ7" s="24">
        <v>4.87</v>
      </c>
      <c r="DK7" s="24">
        <v>7.22</v>
      </c>
      <c r="DL7" s="24">
        <v>9.58</v>
      </c>
      <c r="DM7" s="24">
        <v>11.92</v>
      </c>
      <c r="DN7" s="24">
        <v>21.22</v>
      </c>
      <c r="DO7" s="24">
        <v>23.25</v>
      </c>
      <c r="DP7" s="24">
        <v>25.2</v>
      </c>
      <c r="DQ7" s="24">
        <v>27.42</v>
      </c>
      <c r="DR7" s="24">
        <v>30.01</v>
      </c>
      <c r="DS7" s="24">
        <v>41.09</v>
      </c>
      <c r="DT7" s="24">
        <v>0</v>
      </c>
      <c r="DU7" s="24">
        <v>0</v>
      </c>
      <c r="DV7" s="24">
        <v>0</v>
      </c>
      <c r="DW7" s="24">
        <v>0</v>
      </c>
      <c r="DX7" s="24">
        <v>0</v>
      </c>
      <c r="DY7" s="24">
        <v>0.83</v>
      </c>
      <c r="DZ7" s="24">
        <v>1.06</v>
      </c>
      <c r="EA7" s="24">
        <v>2.02</v>
      </c>
      <c r="EB7" s="24">
        <v>2.67</v>
      </c>
      <c r="EC7" s="24">
        <v>3.43</v>
      </c>
      <c r="ED7" s="24">
        <v>8.68</v>
      </c>
      <c r="EE7" s="24">
        <v>0</v>
      </c>
      <c r="EF7" s="24">
        <v>0</v>
      </c>
      <c r="EG7" s="24">
        <v>0</v>
      </c>
      <c r="EH7" s="24">
        <v>0</v>
      </c>
      <c r="EI7" s="24">
        <v>0</v>
      </c>
      <c r="EJ7" s="24">
        <v>0.12</v>
      </c>
      <c r="EK7" s="24">
        <v>0.08</v>
      </c>
      <c r="EL7" s="24">
        <v>0.24</v>
      </c>
      <c r="EM7" s="24">
        <v>0.14000000000000001</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原真吾</dc:creator>
  <cp:keywords/>
  <dc:description/>
  <cp:lastModifiedBy>原真吾</cp:lastModifiedBy>
  <dcterms:created xsi:type="dcterms:W3CDTF">2025-01-24T07:00:28Z</dcterms:created>
  <dcterms:modified xsi:type="dcterms:W3CDTF">2025-02-26T01:19:40Z</dcterms:modified>
  <cp:category/>
</cp:coreProperties>
</file>