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5A30017E-2ECC-49F6-BE64-E9BEE2ECEA2F}" xr6:coauthVersionLast="47" xr6:coauthVersionMax="47" xr10:uidLastSave="{00000000-0000-0000-0000-000000000000}"/>
  <workbookProtection workbookAlgorithmName="SHA-512" workbookHashValue="mvcNTe8+aDEsuYCt2pdxyvfpreKABqzP/36s6Wy6DHWVd5afgt8VvvR1hEfZfVXcjl1m37tjHtm0Yqrvrbu0Ew==" workbookSaltValue="J04qgvx/l4g9kkuk/WMP0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W10" i="4"/>
  <c r="P10" i="4"/>
  <c r="I10" i="4"/>
  <c r="AT8" i="4"/>
  <c r="AL8" i="4"/>
  <c r="AD8" i="4"/>
  <c r="W8" i="4"/>
  <c r="P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<sst xmlns="http://schemas.openxmlformats.org/spreadsheetml/2006/main" count="278" uniqueCount="116">
  <si>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</si>
  <si>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</si>
  <si>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</si>
  <si>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</si>
  <si>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</si>
  <si>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</si>
  <si>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</si>
  <si>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</si>
  <si>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</si>
  <si>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</si>
  <si>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</si>
  <si>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</si>
  <si>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</si>
  <si>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</si>
  <si>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</si>
  <si>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</si>
  <si>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</si>
  <si>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</si>
  <si>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</si>
  <si>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</si>
  <si>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</si>
  <si>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</si>
  <si>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</si>
  <si>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</si>
  <si>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</si>
  <si>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</si>
  <si>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</si>
  <si>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</si>
  <si>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</si>
  <si>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</si>
  <si>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</si>
  <si>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</si>
  <si>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</si>
  <si>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</si>
  <si>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</si>
  <si>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</si>
  <si>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</si>
  <si>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</si>
  <si>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</si>
  <si>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</si>
  <si>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</si>
  <si>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</si>
  <si>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</si>
  <si>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</si>
  <si>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</si>
  <si>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</si>
  <si>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</si>
  <si>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</si>
  <si>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</si>
  <si>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</si>
  <si>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</si>
  <si>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</si>
  <si>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</si>
  <si>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</si>
  <si>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</si>
  <si>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</si>
  <si>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</si>
  <si>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</si>
  <si>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</si>
  <si>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</si>
  <si>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</si>
  <si>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</si>
  <si>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</si>
  <si>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</si>
  <si>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</si>
  <si>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</si>
  <si>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</si>
  <si>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</si>
  <si>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</si>
  <si>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</si>
  <si>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</si>
  <si>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</si>
  <si>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</si>
  <si>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</si>
  <si>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</si>
  <si>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</si>
  <si>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</si>
  <si>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</si>
  <si>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</si>
  <si>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</si>
  <si>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</si>
  <si>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</si>
  <si>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</si>
  <si>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</si>
  <si>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</si>
  <si>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</si>
  <si>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</si>
  <si>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</si>
  <si>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</si>
  <si>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</si>
  <si>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</si>
  <si>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</si>
  <si>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</si>
  <si>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</si>
  <si>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</si>
  <si>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</si>
  <si>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</si>
  <si>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</si>
  <si>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</si>
  <si>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</si>
  <si>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</si>
  <si>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</si>
  <si>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</si>
  <si>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</si>
  <si>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</si>
  <si>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</si>
  <si>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</si>
  <si>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</si>
  <si>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</si>
  <si>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</si>
  <si>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</si>
  <si>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</si>
  <si>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</si>
  <si>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黒字を維持しているものの、⑤経費回収率が100％を下回っていることから汚水処理費用を下水道使用料で賄うことが出来ていない状況であり、今後、下水道使用料の見直しを検討する必要がある。
③流動比率は類似団体の平均値より高い値となっている。過去の企業債の償還が進み、償還残高が減少していることによるものである。しかし今後施設の更新等による企業債の借入が増加することが想定されるため、下水道使用料の見直し等検討し流動資産である現金を増加させ、流動比率の上昇を目指す。
④企業債残高対事業規模比率は類似団体の平均値と比較しても低い値となっているが、今後、施設及び管渠の更新需要が増加することが想定されることから、財源確保のための企業債の増加が見込まれる。
⑥汚水処理原価は類似団体の平均値を上回っていることから、コスト削減を徹底し、令和２年度策定の経営戦略を通じて経営改善を行っていく。
⑧水洗化率は類似団体の平均値を上回っているが、今後も、100％を目指して促進活動を続ける。</t>
    <rPh sb="122" eb="123">
      <t>タカ</t>
    </rPh>
    <rPh sb="132" eb="134">
      <t>カコ</t>
    </rPh>
    <rPh sb="135" eb="138">
      <t>キギョウサイ</t>
    </rPh>
    <rPh sb="139" eb="141">
      <t>ショウカン</t>
    </rPh>
    <rPh sb="142" eb="143">
      <t>スス</t>
    </rPh>
    <rPh sb="145" eb="147">
      <t>ショウカン</t>
    </rPh>
    <rPh sb="147" eb="149">
      <t>ザンダカ</t>
    </rPh>
    <rPh sb="150" eb="152">
      <t>ゲンショウ</t>
    </rPh>
    <rPh sb="170" eb="172">
      <t>コンゴ</t>
    </rPh>
    <rPh sb="172" eb="174">
      <t>シセツ</t>
    </rPh>
    <rPh sb="175" eb="177">
      <t>コウシン</t>
    </rPh>
    <rPh sb="177" eb="178">
      <t>トウ</t>
    </rPh>
    <rPh sb="181" eb="184">
      <t>キギョウサイ</t>
    </rPh>
    <rPh sb="185" eb="187">
      <t>カリイレ</t>
    </rPh>
    <rPh sb="188" eb="190">
      <t>ゾウカ</t>
    </rPh>
    <rPh sb="195" eb="197">
      <t>ソウテイ</t>
    </rPh>
    <rPh sb="203" eb="206">
      <t>ゲスイドウ</t>
    </rPh>
    <rPh sb="206" eb="209">
      <t>シヨウリョウ</t>
    </rPh>
    <rPh sb="210" eb="212">
      <t>ミナオ</t>
    </rPh>
    <rPh sb="213" eb="214">
      <t>ナド</t>
    </rPh>
    <rPh sb="214" eb="216">
      <t>ケントウ</t>
    </rPh>
    <rPh sb="217" eb="219">
      <t>リュウドウ</t>
    </rPh>
    <rPh sb="219" eb="221">
      <t>シサン</t>
    </rPh>
    <rPh sb="224" eb="226">
      <t>ゲンキン</t>
    </rPh>
    <rPh sb="227" eb="229">
      <t>ゾウカ</t>
    </rPh>
    <rPh sb="232" eb="234">
      <t>リュウドウ</t>
    </rPh>
    <rPh sb="234" eb="236">
      <t>ヒリツ</t>
    </rPh>
    <rPh sb="240" eb="242">
      <t>メザ</t>
    </rPh>
    <phoneticPr fontId="4"/>
  </si>
  <si>
    <t>①有形固定資産減価償却率は類似団体の平均値と比較して低い値となっているが、これは地方公営企業法適用後３年目で減価償却が進んでいないためである。現在は、老朽化した管渠等の更新は行っていないが、今後は現状の把握に努め、老朽化への対策を計画的、効率的に取り組んでいく必要がある。</t>
    <rPh sb="1" eb="3">
      <t>ユウケイ</t>
    </rPh>
    <rPh sb="3" eb="5">
      <t>コテイ</t>
    </rPh>
    <rPh sb="5" eb="7">
      <t>シサン</t>
    </rPh>
    <rPh sb="7" eb="9">
      <t>ゲンカ</t>
    </rPh>
    <rPh sb="9" eb="11">
      <t>ショウキャク</t>
    </rPh>
    <rPh sb="11" eb="12">
      <t>リツ</t>
    </rPh>
    <rPh sb="13" eb="17">
      <t>ルイダン</t>
    </rPh>
    <rPh sb="18" eb="21">
      <t>ヘイキンチ</t>
    </rPh>
    <rPh sb="22" eb="24">
      <t>ヒカク</t>
    </rPh>
    <rPh sb="26" eb="27">
      <t>ヒク</t>
    </rPh>
    <rPh sb="28" eb="29">
      <t>アタイ</t>
    </rPh>
    <rPh sb="40" eb="42">
      <t>チホウ</t>
    </rPh>
    <rPh sb="42" eb="44">
      <t>コウエイ</t>
    </rPh>
    <rPh sb="44" eb="46">
      <t>キギョウ</t>
    </rPh>
    <rPh sb="46" eb="47">
      <t>ホウ</t>
    </rPh>
    <rPh sb="47" eb="49">
      <t>テキヨウ</t>
    </rPh>
    <rPh sb="49" eb="50">
      <t>ゴ</t>
    </rPh>
    <rPh sb="51" eb="52">
      <t>ネン</t>
    </rPh>
    <rPh sb="52" eb="53">
      <t>メ</t>
    </rPh>
    <rPh sb="54" eb="56">
      <t>ゲンカ</t>
    </rPh>
    <rPh sb="56" eb="58">
      <t>ショウキャク</t>
    </rPh>
    <rPh sb="59" eb="60">
      <t>スス</t>
    </rPh>
    <rPh sb="71" eb="73">
      <t>ゲンザイ</t>
    </rPh>
    <rPh sb="75" eb="78">
      <t>ロウキュウカ</t>
    </rPh>
    <rPh sb="80" eb="82">
      <t>カンキョ</t>
    </rPh>
    <rPh sb="82" eb="83">
      <t>トウ</t>
    </rPh>
    <rPh sb="84" eb="86">
      <t>コウシン</t>
    </rPh>
    <rPh sb="87" eb="88">
      <t>オコナ</t>
    </rPh>
    <rPh sb="95" eb="97">
      <t>コンゴ</t>
    </rPh>
    <rPh sb="98" eb="100">
      <t>ゲンジョウ</t>
    </rPh>
    <rPh sb="101" eb="103">
      <t>ハアク</t>
    </rPh>
    <rPh sb="104" eb="105">
      <t>ツト</t>
    </rPh>
    <rPh sb="107" eb="110">
      <t>ロウキュウカ</t>
    </rPh>
    <rPh sb="112" eb="114">
      <t>タイサク</t>
    </rPh>
    <rPh sb="115" eb="118">
      <t>ケイカクテキ</t>
    </rPh>
    <rPh sb="119" eb="122">
      <t>コウリツテキ</t>
    </rPh>
    <rPh sb="123" eb="124">
      <t>ト</t>
    </rPh>
    <rPh sb="125" eb="126">
      <t>ク</t>
    </rPh>
    <rPh sb="130" eb="132">
      <t>ヒツヨウ</t>
    </rPh>
    <phoneticPr fontId="4"/>
  </si>
  <si>
    <t>施設、管渠等の老朽化による施設更新事業への対応を見据え、今後増える企業債への借入等を精査し事業を継続していく。また維持管理としての汚水処理費や施設の修繕等がさらに増加すると思われる中で、他会計繰入金等が減少しており、また下水道使用料の大幅な増収が見込まれない現在、収入の確保は経営の健全性向上のための課題となっている。令和２年度策定の経営戦略を通じて使用料の適切な水準を見定め、健全性向上のため経営改善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</si>
</sst>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AE-4451-8260-0AE56386BA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0.08</c:v>
                </c:pt>
                <c:pt idx="4">
                  <c:v>0.24</c:v>
                </c:pt>
              </c:numCache>
            </c:numRef>
          </c:val>
          <c:smooth val="0"/>
          <c:extLst>
            <c:ext xmlns:c16="http://schemas.microsoft.com/office/drawing/2014/chart" uri="{C3380CC4-5D6E-409C-BE32-E72D297353CC}">
              <c16:uniqueId val="{00000001-A2AE-4451-8260-0AE56386BA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93-44B1-8310-3D7C70D849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57.04</c:v>
                </c:pt>
                <c:pt idx="3">
                  <c:v>60.78</c:v>
                </c:pt>
                <c:pt idx="4">
                  <c:v>59.96</c:v>
                </c:pt>
              </c:numCache>
            </c:numRef>
          </c:val>
          <c:smooth val="0"/>
          <c:extLst>
            <c:ext xmlns:c16="http://schemas.microsoft.com/office/drawing/2014/chart" uri="{C3380CC4-5D6E-409C-BE32-E72D297353CC}">
              <c16:uniqueId val="{00000001-4093-44B1-8310-3D7C70D849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96.35</c:v>
                </c:pt>
                <c:pt idx="3">
                  <c:v>96.36</c:v>
                </c:pt>
                <c:pt idx="4">
                  <c:v>96.4</c:v>
                </c:pt>
              </c:numCache>
            </c:numRef>
          </c:val>
          <c:extLst>
            <c:ext xmlns:c16="http://schemas.microsoft.com/office/drawing/2014/chart" uri="{C3380CC4-5D6E-409C-BE32-E72D297353CC}">
              <c16:uniqueId val="{00000000-340B-47F4-A742-57624CB887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93.73</c:v>
                </c:pt>
                <c:pt idx="3">
                  <c:v>94.17</c:v>
                </c:pt>
                <c:pt idx="4">
                  <c:v>94.27</c:v>
                </c:pt>
              </c:numCache>
            </c:numRef>
          </c:val>
          <c:smooth val="0"/>
          <c:extLst>
            <c:ext xmlns:c16="http://schemas.microsoft.com/office/drawing/2014/chart" uri="{C3380CC4-5D6E-409C-BE32-E72D297353CC}">
              <c16:uniqueId val="{00000001-340B-47F4-A742-57624CB887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113.44</c:v>
                </c:pt>
                <c:pt idx="3">
                  <c:v>113.46</c:v>
                </c:pt>
                <c:pt idx="4">
                  <c:v>111.74</c:v>
                </c:pt>
              </c:numCache>
            </c:numRef>
          </c:val>
          <c:extLst>
            <c:ext xmlns:c16="http://schemas.microsoft.com/office/drawing/2014/chart" uri="{C3380CC4-5D6E-409C-BE32-E72D297353CC}">
              <c16:uniqueId val="{00000000-853F-4AFC-8815-4724DB89A5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106.32</c:v>
                </c:pt>
                <c:pt idx="3">
                  <c:v>106.67</c:v>
                </c:pt>
                <c:pt idx="4">
                  <c:v>106.9</c:v>
                </c:pt>
              </c:numCache>
            </c:numRef>
          </c:val>
          <c:smooth val="0"/>
          <c:extLst>
            <c:ext xmlns:c16="http://schemas.microsoft.com/office/drawing/2014/chart" uri="{C3380CC4-5D6E-409C-BE32-E72D297353CC}">
              <c16:uniqueId val="{00000001-853F-4AFC-8815-4724DB89A5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2.46</c:v>
                </c:pt>
                <c:pt idx="3">
                  <c:v>4.87</c:v>
                </c:pt>
                <c:pt idx="4">
                  <c:v>7.22</c:v>
                </c:pt>
              </c:numCache>
            </c:numRef>
          </c:val>
          <c:extLst>
            <c:ext xmlns:c16="http://schemas.microsoft.com/office/drawing/2014/chart" uri="{C3380CC4-5D6E-409C-BE32-E72D297353CC}">
              <c16:uniqueId val="{00000000-7688-45DD-82EB-5A16BA90E1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21.22</c:v>
                </c:pt>
                <c:pt idx="3">
                  <c:v>23.25</c:v>
                </c:pt>
                <c:pt idx="4">
                  <c:v>25.2</c:v>
                </c:pt>
              </c:numCache>
            </c:numRef>
          </c:val>
          <c:smooth val="0"/>
          <c:extLst>
            <c:ext xmlns:c16="http://schemas.microsoft.com/office/drawing/2014/chart" uri="{C3380CC4-5D6E-409C-BE32-E72D297353CC}">
              <c16:uniqueId val="{00000001-7688-45DD-82EB-5A16BA90E1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1A-4752-9AD4-BB5ACC7938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1.06</c:v>
                </c:pt>
                <c:pt idx="4">
                  <c:v>2.02</c:v>
                </c:pt>
              </c:numCache>
            </c:numRef>
          </c:val>
          <c:smooth val="0"/>
          <c:extLst>
            <c:ext xmlns:c16="http://schemas.microsoft.com/office/drawing/2014/chart" uri="{C3380CC4-5D6E-409C-BE32-E72D297353CC}">
              <c16:uniqueId val="{00000001-A31A-4752-9AD4-BB5ACC7938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7D-4BB3-AD18-E73B0A39F9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c:v>
                </c:pt>
                <c:pt idx="3">
                  <c:v>3.68</c:v>
                </c:pt>
                <c:pt idx="4">
                  <c:v>5.3</c:v>
                </c:pt>
              </c:numCache>
            </c:numRef>
          </c:val>
          <c:smooth val="0"/>
          <c:extLst>
            <c:ext xmlns:c16="http://schemas.microsoft.com/office/drawing/2014/chart" uri="{C3380CC4-5D6E-409C-BE32-E72D297353CC}">
              <c16:uniqueId val="{00000001-4B7D-4BB3-AD18-E73B0A39F9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36.57</c:v>
                </c:pt>
                <c:pt idx="3">
                  <c:v>66.31</c:v>
                </c:pt>
                <c:pt idx="4">
                  <c:v>82.51</c:v>
                </c:pt>
              </c:numCache>
            </c:numRef>
          </c:val>
          <c:extLst>
            <c:ext xmlns:c16="http://schemas.microsoft.com/office/drawing/2014/chart" uri="{C3380CC4-5D6E-409C-BE32-E72D297353CC}">
              <c16:uniqueId val="{00000000-2541-4058-BCA2-9E06623FEB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71.540000000000006</c:v>
                </c:pt>
                <c:pt idx="3">
                  <c:v>67.86</c:v>
                </c:pt>
                <c:pt idx="4">
                  <c:v>72.92</c:v>
                </c:pt>
              </c:numCache>
            </c:numRef>
          </c:val>
          <c:smooth val="0"/>
          <c:extLst>
            <c:ext xmlns:c16="http://schemas.microsoft.com/office/drawing/2014/chart" uri="{C3380CC4-5D6E-409C-BE32-E72D297353CC}">
              <c16:uniqueId val="{00000001-2541-4058-BCA2-9E06623FEB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598.19000000000005</c:v>
                </c:pt>
                <c:pt idx="3">
                  <c:v>552.79</c:v>
                </c:pt>
                <c:pt idx="4">
                  <c:v>515.82000000000005</c:v>
                </c:pt>
              </c:numCache>
            </c:numRef>
          </c:val>
          <c:extLst>
            <c:ext xmlns:c16="http://schemas.microsoft.com/office/drawing/2014/chart" uri="{C3380CC4-5D6E-409C-BE32-E72D297353CC}">
              <c16:uniqueId val="{00000000-878C-4404-B842-EA47F98F48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653.69000000000005</c:v>
                </c:pt>
                <c:pt idx="3">
                  <c:v>709.4</c:v>
                </c:pt>
                <c:pt idx="4">
                  <c:v>734.47</c:v>
                </c:pt>
              </c:numCache>
            </c:numRef>
          </c:val>
          <c:smooth val="0"/>
          <c:extLst>
            <c:ext xmlns:c16="http://schemas.microsoft.com/office/drawing/2014/chart" uri="{C3380CC4-5D6E-409C-BE32-E72D297353CC}">
              <c16:uniqueId val="{00000001-878C-4404-B842-EA47F98F48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62.14</c:v>
                </c:pt>
                <c:pt idx="3">
                  <c:v>89.68</c:v>
                </c:pt>
                <c:pt idx="4">
                  <c:v>82.47</c:v>
                </c:pt>
              </c:numCache>
            </c:numRef>
          </c:val>
          <c:extLst>
            <c:ext xmlns:c16="http://schemas.microsoft.com/office/drawing/2014/chart" uri="{C3380CC4-5D6E-409C-BE32-E72D297353CC}">
              <c16:uniqueId val="{00000000-6E16-40B5-A43C-55652B0DFF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88.05</c:v>
                </c:pt>
                <c:pt idx="3">
                  <c:v>91.14</c:v>
                </c:pt>
                <c:pt idx="4">
                  <c:v>90.69</c:v>
                </c:pt>
              </c:numCache>
            </c:numRef>
          </c:val>
          <c:smooth val="0"/>
          <c:extLst>
            <c:ext xmlns:c16="http://schemas.microsoft.com/office/drawing/2014/chart" uri="{C3380CC4-5D6E-409C-BE32-E72D297353CC}">
              <c16:uniqueId val="{00000001-6E16-40B5-A43C-55652B0DFF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223.21</c:v>
                </c:pt>
                <c:pt idx="3">
                  <c:v>147.55000000000001</c:v>
                </c:pt>
                <c:pt idx="4">
                  <c:v>159.05000000000001</c:v>
                </c:pt>
              </c:numCache>
            </c:numRef>
          </c:val>
          <c:extLst>
            <c:ext xmlns:c16="http://schemas.microsoft.com/office/drawing/2014/chart" uri="{C3380CC4-5D6E-409C-BE32-E72D297353CC}">
              <c16:uniqueId val="{00000000-CDEE-4DD0-A4A6-D95A824D76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141.15</c:v>
                </c:pt>
                <c:pt idx="3">
                  <c:v>136.86000000000001</c:v>
                </c:pt>
                <c:pt idx="4">
                  <c:v>138.52000000000001</c:v>
                </c:pt>
              </c:numCache>
            </c:numRef>
          </c:val>
          <c:smooth val="0"/>
          <c:extLst>
            <c:ext xmlns:c16="http://schemas.microsoft.com/office/drawing/2014/chart" uri="{C3380CC4-5D6E-409C-BE32-E72D297353CC}">
              <c16:uniqueId val="{00000001-CDEE-4DD0-A4A6-D95A824D76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富里市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49404</v>
      </c>
      <c r="AM8" s="42"/>
      <c r="AN8" s="42"/>
      <c r="AO8" s="42"/>
      <c r="AP8" s="42"/>
      <c r="AQ8" s="42"/>
      <c r="AR8" s="42"/>
      <c r="AS8" s="42"/>
      <c r="AT8" s="35">
        <f>データ!T6</f>
        <v>53.88</v>
      </c>
      <c r="AU8" s="35"/>
      <c r="AV8" s="35"/>
      <c r="AW8" s="35"/>
      <c r="AX8" s="35"/>
      <c r="AY8" s="35"/>
      <c r="AZ8" s="35"/>
      <c r="BA8" s="35"/>
      <c r="BB8" s="35">
        <f>データ!U6</f>
        <v>916.93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90.62</v>
      </c>
      <c r="J10" s="35"/>
      <c r="K10" s="35"/>
      <c r="L10" s="35"/>
      <c r="M10" s="35"/>
      <c r="N10" s="35"/>
      <c r="O10" s="35"/>
      <c r="P10" s="35">
        <f>データ!P6</f>
        <v>66.91</v>
      </c>
      <c r="Q10" s="35"/>
      <c r="R10" s="35"/>
      <c r="S10" s="35"/>
      <c r="T10" s="35"/>
      <c r="U10" s="35"/>
      <c r="V10" s="35"/>
      <c r="W10" s="35">
        <f>データ!Q6</f>
        <v>80.900000000000006</v>
      </c>
      <c r="X10" s="35"/>
      <c r="Y10" s="35"/>
      <c r="Z10" s="35"/>
      <c r="AA10" s="35"/>
      <c r="AB10" s="35"/>
      <c r="AC10" s="35"/>
      <c r="AD10" s="42">
        <f>データ!R6</f>
        <v>2310</v>
      </c>
      <c r="AE10" s="42"/>
      <c r="AF10" s="42"/>
      <c r="AG10" s="42"/>
      <c r="AH10" s="42"/>
      <c r="AI10" s="42"/>
      <c r="AJ10" s="42"/>
      <c r="AK10" s="2"/>
      <c r="AL10" s="42">
        <f>データ!V6</f>
        <v>33019</v>
      </c>
      <c r="AM10" s="42"/>
      <c r="AN10" s="42"/>
      <c r="AO10" s="42"/>
      <c r="AP10" s="42"/>
      <c r="AQ10" s="42"/>
      <c r="AR10" s="42"/>
      <c r="AS10" s="42"/>
      <c r="AT10" s="35">
        <f>データ!W6</f>
        <v>4.95</v>
      </c>
      <c r="AU10" s="35"/>
      <c r="AV10" s="35"/>
      <c r="AW10" s="35"/>
      <c r="AX10" s="35"/>
      <c r="AY10" s="35"/>
      <c r="AZ10" s="35"/>
      <c r="BA10" s="35"/>
      <c r="BB10" s="35">
        <f>データ!X6</f>
        <v>6670.51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1BZE9Wc+gZqTxX1JjZq/5kgHaNps2Ku/xE7o5K4LtVAYpn1OSszqQBwNeZqzFjLQWGL8XBmH0QwzQtPQaOEOQ==" saltValue="utYLV9KPYsdXyNaSR2mg0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122335</v>
      </c>
      <c r="D6" s="19">
        <f t="shared" si="3"/>
        <v>46</v>
      </c>
      <c r="E6" s="19">
        <f t="shared" si="3"/>
        <v>17</v>
      </c>
      <c r="F6" s="19">
        <f t="shared" si="3"/>
        <v>1</v>
      </c>
      <c r="G6" s="19">
        <f t="shared" si="3"/>
        <v>0</v>
      </c>
      <c r="H6" s="19" t="str">
        <f t="shared" si="3"/>
        <v>千葉県　富里市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90.62</v>
      </c>
      <c r="P6" s="20">
        <f t="shared" si="3"/>
        <v>66.91</v>
      </c>
      <c r="Q6" s="20">
        <f t="shared" si="3"/>
        <v>80.900000000000006</v>
      </c>
      <c r="R6" s="20">
        <f t="shared" si="3"/>
        <v>2310</v>
      </c>
      <c r="S6" s="20">
        <f t="shared" si="3"/>
        <v>49404</v>
      </c>
      <c r="T6" s="20">
        <f t="shared" si="3"/>
        <v>53.88</v>
      </c>
      <c r="U6" s="20">
        <f t="shared" si="3"/>
        <v>916.93</v>
      </c>
      <c r="V6" s="20">
        <f t="shared" si="3"/>
        <v>33019</v>
      </c>
      <c r="W6" s="20">
        <f t="shared" si="3"/>
        <v>4.95</v>
      </c>
      <c r="X6" s="20">
        <f t="shared" si="3"/>
        <v>6670.51</v>
      </c>
      <c r="Y6" s="21" t="str">
        <f>IF(Y7="",NA(),Y7)</f>
        <v>-</v>
      </c>
      <c r="Z6" s="21" t="str">
        <f t="shared" ref="Z6:AH6" si="4">IF(Z7="",NA(),Z7)</f>
        <v>-</v>
      </c>
      <c r="AA6" s="21">
        <f t="shared" si="4"/>
        <v>113.44</v>
      </c>
      <c r="AB6" s="21">
        <f t="shared" si="4"/>
        <v>113.46</v>
      </c>
      <c r="AC6" s="21">
        <f t="shared" si="4"/>
        <v>111.74</v>
      </c>
      <c r="AD6" s="21" t="str">
        <f t="shared" si="4"/>
        <v>-</v>
      </c>
      <c r="AE6" s="21" t="str">
        <f t="shared" si="4"/>
        <v>-</v>
      </c>
      <c r="AF6" s="21">
        <f t="shared" si="4"/>
        <v>106.32</v>
      </c>
      <c r="AG6" s="21">
        <f t="shared" si="4"/>
        <v>106.67</v>
      </c>
      <c r="AH6" s="21">
        <f t="shared" si="4"/>
        <v>106.9</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1.35</v>
      </c>
      <c r="AR6" s="21">
        <f t="shared" si="5"/>
        <v>3.68</v>
      </c>
      <c r="AS6" s="21">
        <f t="shared" si="5"/>
        <v>5.3</v>
      </c>
      <c r="AT6" s="20" t="str">
        <f>IF(AT7="","",IF(AT7="-","【-】","【"&amp;SUBSTITUTE(TEXT(AT7,"#,##0.00"),"-","△")&amp;"】"))</f>
        <v>【3.09】</v>
      </c>
      <c r="AU6" s="21" t="str">
        <f>IF(AU7="",NA(),AU7)</f>
        <v>-</v>
      </c>
      <c r="AV6" s="21" t="str">
        <f t="shared" ref="AV6:BD6" si="6">IF(AV7="",NA(),AV7)</f>
        <v>-</v>
      </c>
      <c r="AW6" s="21">
        <f t="shared" si="6"/>
        <v>36.57</v>
      </c>
      <c r="AX6" s="21">
        <f t="shared" si="6"/>
        <v>66.31</v>
      </c>
      <c r="AY6" s="21">
        <f t="shared" si="6"/>
        <v>82.51</v>
      </c>
      <c r="AZ6" s="21" t="str">
        <f t="shared" si="6"/>
        <v>-</v>
      </c>
      <c r="BA6" s="21" t="str">
        <f t="shared" si="6"/>
        <v>-</v>
      </c>
      <c r="BB6" s="21">
        <f t="shared" si="6"/>
        <v>71.540000000000006</v>
      </c>
      <c r="BC6" s="21">
        <f t="shared" si="6"/>
        <v>67.86</v>
      </c>
      <c r="BD6" s="21">
        <f t="shared" si="6"/>
        <v>72.92</v>
      </c>
      <c r="BE6" s="20" t="str">
        <f>IF(BE7="","",IF(BE7="-","【-】","【"&amp;SUBSTITUTE(TEXT(BE7,"#,##0.00"),"-","△")&amp;"】"))</f>
        <v>【71.39】</v>
      </c>
      <c r="BF6" s="21" t="str">
        <f>IF(BF7="",NA(),BF7)</f>
        <v>-</v>
      </c>
      <c r="BG6" s="21" t="str">
        <f t="shared" ref="BG6:BO6" si="7">IF(BG7="",NA(),BG7)</f>
        <v>-</v>
      </c>
      <c r="BH6" s="21">
        <f t="shared" si="7"/>
        <v>598.19000000000005</v>
      </c>
      <c r="BI6" s="21">
        <f t="shared" si="7"/>
        <v>552.79</v>
      </c>
      <c r="BJ6" s="21">
        <f t="shared" si="7"/>
        <v>515.82000000000005</v>
      </c>
      <c r="BK6" s="21" t="str">
        <f t="shared" si="7"/>
        <v>-</v>
      </c>
      <c r="BL6" s="21" t="str">
        <f t="shared" si="7"/>
        <v>-</v>
      </c>
      <c r="BM6" s="21">
        <f t="shared" si="7"/>
        <v>653.69000000000005</v>
      </c>
      <c r="BN6" s="21">
        <f t="shared" si="7"/>
        <v>709.4</v>
      </c>
      <c r="BO6" s="21">
        <f t="shared" si="7"/>
        <v>734.47</v>
      </c>
      <c r="BP6" s="20" t="str">
        <f>IF(BP7="","",IF(BP7="-","【-】","【"&amp;SUBSTITUTE(TEXT(BP7,"#,##0.00"),"-","△")&amp;"】"))</f>
        <v>【669.11】</v>
      </c>
      <c r="BQ6" s="21" t="str">
        <f>IF(BQ7="",NA(),BQ7)</f>
        <v>-</v>
      </c>
      <c r="BR6" s="21" t="str">
        <f t="shared" ref="BR6:BZ6" si="8">IF(BR7="",NA(),BR7)</f>
        <v>-</v>
      </c>
      <c r="BS6" s="21">
        <f t="shared" si="8"/>
        <v>62.14</v>
      </c>
      <c r="BT6" s="21">
        <f t="shared" si="8"/>
        <v>89.68</v>
      </c>
      <c r="BU6" s="21">
        <f t="shared" si="8"/>
        <v>82.47</v>
      </c>
      <c r="BV6" s="21" t="str">
        <f t="shared" si="8"/>
        <v>-</v>
      </c>
      <c r="BW6" s="21" t="str">
        <f t="shared" si="8"/>
        <v>-</v>
      </c>
      <c r="BX6" s="21">
        <f t="shared" si="8"/>
        <v>88.05</v>
      </c>
      <c r="BY6" s="21">
        <f t="shared" si="8"/>
        <v>91.14</v>
      </c>
      <c r="BZ6" s="21">
        <f t="shared" si="8"/>
        <v>90.69</v>
      </c>
      <c r="CA6" s="20" t="str">
        <f>IF(CA7="","",IF(CA7="-","【-】","【"&amp;SUBSTITUTE(TEXT(CA7,"#,##0.00"),"-","△")&amp;"】"))</f>
        <v>【99.73】</v>
      </c>
      <c r="CB6" s="21" t="str">
        <f>IF(CB7="",NA(),CB7)</f>
        <v>-</v>
      </c>
      <c r="CC6" s="21" t="str">
        <f t="shared" ref="CC6:CK6" si="9">IF(CC7="",NA(),CC7)</f>
        <v>-</v>
      </c>
      <c r="CD6" s="21">
        <f t="shared" si="9"/>
        <v>223.21</v>
      </c>
      <c r="CE6" s="21">
        <f t="shared" si="9"/>
        <v>147.55000000000001</v>
      </c>
      <c r="CF6" s="21">
        <f t="shared" si="9"/>
        <v>159.05000000000001</v>
      </c>
      <c r="CG6" s="21" t="str">
        <f t="shared" si="9"/>
        <v>-</v>
      </c>
      <c r="CH6" s="21" t="str">
        <f t="shared" si="9"/>
        <v>-</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57.04</v>
      </c>
      <c r="CU6" s="21">
        <f t="shared" si="10"/>
        <v>60.78</v>
      </c>
      <c r="CV6" s="21">
        <f t="shared" si="10"/>
        <v>59.96</v>
      </c>
      <c r="CW6" s="20" t="str">
        <f>IF(CW7="","",IF(CW7="-","【-】","【"&amp;SUBSTITUTE(TEXT(CW7,"#,##0.00"),"-","△")&amp;"】"))</f>
        <v>【59.99】</v>
      </c>
      <c r="CX6" s="21" t="str">
        <f>IF(CX7="",NA(),CX7)</f>
        <v>-</v>
      </c>
      <c r="CY6" s="21" t="str">
        <f t="shared" ref="CY6:DG6" si="11">IF(CY7="",NA(),CY7)</f>
        <v>-</v>
      </c>
      <c r="CZ6" s="21">
        <f t="shared" si="11"/>
        <v>96.35</v>
      </c>
      <c r="DA6" s="21">
        <f t="shared" si="11"/>
        <v>96.36</v>
      </c>
      <c r="DB6" s="21">
        <f t="shared" si="11"/>
        <v>96.4</v>
      </c>
      <c r="DC6" s="21" t="str">
        <f t="shared" si="11"/>
        <v>-</v>
      </c>
      <c r="DD6" s="21" t="str">
        <f t="shared" si="11"/>
        <v>-</v>
      </c>
      <c r="DE6" s="21">
        <f t="shared" si="11"/>
        <v>93.73</v>
      </c>
      <c r="DF6" s="21">
        <f t="shared" si="11"/>
        <v>94.17</v>
      </c>
      <c r="DG6" s="21">
        <f t="shared" si="11"/>
        <v>94.27</v>
      </c>
      <c r="DH6" s="20" t="str">
        <f>IF(DH7="","",IF(DH7="-","【-】","【"&amp;SUBSTITUTE(TEXT(DH7,"#,##0.00"),"-","△")&amp;"】"))</f>
        <v>【95.72】</v>
      </c>
      <c r="DI6" s="21" t="str">
        <f>IF(DI7="",NA(),DI7)</f>
        <v>-</v>
      </c>
      <c r="DJ6" s="21" t="str">
        <f t="shared" ref="DJ6:DR6" si="12">IF(DJ7="",NA(),DJ7)</f>
        <v>-</v>
      </c>
      <c r="DK6" s="21">
        <f t="shared" si="12"/>
        <v>2.46</v>
      </c>
      <c r="DL6" s="21">
        <f t="shared" si="12"/>
        <v>4.87</v>
      </c>
      <c r="DM6" s="21">
        <f t="shared" si="12"/>
        <v>7.22</v>
      </c>
      <c r="DN6" s="21" t="str">
        <f t="shared" si="12"/>
        <v>-</v>
      </c>
      <c r="DO6" s="21" t="str">
        <f t="shared" si="12"/>
        <v>-</v>
      </c>
      <c r="DP6" s="21">
        <f t="shared" si="12"/>
        <v>21.22</v>
      </c>
      <c r="DQ6" s="21">
        <f t="shared" si="12"/>
        <v>23.25</v>
      </c>
      <c r="DR6" s="21">
        <f t="shared" si="12"/>
        <v>25.2</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0.83</v>
      </c>
      <c r="EB6" s="21">
        <f t="shared" si="13"/>
        <v>1.06</v>
      </c>
      <c r="EC6" s="21">
        <f t="shared" si="13"/>
        <v>2.02</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0.12</v>
      </c>
      <c r="EM6" s="21">
        <f t="shared" si="14"/>
        <v>0.08</v>
      </c>
      <c r="EN6" s="21">
        <f t="shared" si="14"/>
        <v>0.24</v>
      </c>
      <c r="EO6" s="20" t="str">
        <f>IF(EO7="","",IF(EO7="-","【-】","【"&amp;SUBSTITUTE(TEXT(EO7,"#,##0.00"),"-","△")&amp;"】"))</f>
        <v>【0.24】</v>
      </c>
    </row>
    <row r="7" spans="1:148" s="22" customFormat="1" x14ac:dyDescent="0.2">
      <c r="A7" s="14"/>
      <c r="B7" s="23">
        <v>2021</v>
      </c>
      <c r="C7" s="23">
        <v>122335</v>
      </c>
      <c r="D7" s="23">
        <v>46</v>
      </c>
      <c r="E7" s="23">
        <v>17</v>
      </c>
      <c r="F7" s="23">
        <v>1</v>
      </c>
      <c r="G7" s="23">
        <v>0</v>
      </c>
      <c r="H7" s="23" t="s">
        <v>96</v>
      </c>
      <c r="I7" s="23" t="s">
        <v>97</v>
      </c>
      <c r="J7" s="23" t="s">
        <v>98</v>
      </c>
      <c r="K7" s="23" t="s">
        <v>99</v>
      </c>
      <c r="L7" s="23" t="s">
        <v>100</v>
      </c>
      <c r="M7" s="23" t="s">
        <v>101</v>
      </c>
      <c r="N7" s="24" t="s">
        <v>102</v>
      </c>
      <c r="O7" s="24">
        <v>90.62</v>
      </c>
      <c r="P7" s="24">
        <v>66.91</v>
      </c>
      <c r="Q7" s="24">
        <v>80.900000000000006</v>
      </c>
      <c r="R7" s="24">
        <v>2310</v>
      </c>
      <c r="S7" s="24">
        <v>49404</v>
      </c>
      <c r="T7" s="24">
        <v>53.88</v>
      </c>
      <c r="U7" s="24">
        <v>916.93</v>
      </c>
      <c r="V7" s="24">
        <v>33019</v>
      </c>
      <c r="W7" s="24">
        <v>4.95</v>
      </c>
      <c r="X7" s="24">
        <v>6670.51</v>
      </c>
      <c r="Y7" s="24" t="s">
        <v>102</v>
      </c>
      <c r="Z7" s="24" t="s">
        <v>102</v>
      </c>
      <c r="AA7" s="24">
        <v>113.44</v>
      </c>
      <c r="AB7" s="24">
        <v>113.46</v>
      </c>
      <c r="AC7" s="24">
        <v>111.74</v>
      </c>
      <c r="AD7" s="24" t="s">
        <v>102</v>
      </c>
      <c r="AE7" s="24" t="s">
        <v>102</v>
      </c>
      <c r="AF7" s="24">
        <v>106.32</v>
      </c>
      <c r="AG7" s="24">
        <v>106.67</v>
      </c>
      <c r="AH7" s="24">
        <v>106.9</v>
      </c>
      <c r="AI7" s="24">
        <v>107.02</v>
      </c>
      <c r="AJ7" s="24" t="s">
        <v>102</v>
      </c>
      <c r="AK7" s="24" t="s">
        <v>102</v>
      </c>
      <c r="AL7" s="24">
        <v>0</v>
      </c>
      <c r="AM7" s="24">
        <v>0</v>
      </c>
      <c r="AN7" s="24">
        <v>0</v>
      </c>
      <c r="AO7" s="24" t="s">
        <v>102</v>
      </c>
      <c r="AP7" s="24" t="s">
        <v>102</v>
      </c>
      <c r="AQ7" s="24">
        <v>1.35</v>
      </c>
      <c r="AR7" s="24">
        <v>3.68</v>
      </c>
      <c r="AS7" s="24">
        <v>5.3</v>
      </c>
      <c r="AT7" s="24">
        <v>3.09</v>
      </c>
      <c r="AU7" s="24" t="s">
        <v>102</v>
      </c>
      <c r="AV7" s="24" t="s">
        <v>102</v>
      </c>
      <c r="AW7" s="24">
        <v>36.57</v>
      </c>
      <c r="AX7" s="24">
        <v>66.31</v>
      </c>
      <c r="AY7" s="24">
        <v>82.51</v>
      </c>
      <c r="AZ7" s="24" t="s">
        <v>102</v>
      </c>
      <c r="BA7" s="24" t="s">
        <v>102</v>
      </c>
      <c r="BB7" s="24">
        <v>71.540000000000006</v>
      </c>
      <c r="BC7" s="24">
        <v>67.86</v>
      </c>
      <c r="BD7" s="24">
        <v>72.92</v>
      </c>
      <c r="BE7" s="24">
        <v>71.39</v>
      </c>
      <c r="BF7" s="24" t="s">
        <v>102</v>
      </c>
      <c r="BG7" s="24" t="s">
        <v>102</v>
      </c>
      <c r="BH7" s="24">
        <v>598.19000000000005</v>
      </c>
      <c r="BI7" s="24">
        <v>552.79</v>
      </c>
      <c r="BJ7" s="24">
        <v>515.82000000000005</v>
      </c>
      <c r="BK7" s="24" t="s">
        <v>102</v>
      </c>
      <c r="BL7" s="24" t="s">
        <v>102</v>
      </c>
      <c r="BM7" s="24">
        <v>653.69000000000005</v>
      </c>
      <c r="BN7" s="24">
        <v>709.4</v>
      </c>
      <c r="BO7" s="24">
        <v>734.47</v>
      </c>
      <c r="BP7" s="24">
        <v>669.11</v>
      </c>
      <c r="BQ7" s="24" t="s">
        <v>102</v>
      </c>
      <c r="BR7" s="24" t="s">
        <v>102</v>
      </c>
      <c r="BS7" s="24">
        <v>62.14</v>
      </c>
      <c r="BT7" s="24">
        <v>89.68</v>
      </c>
      <c r="BU7" s="24">
        <v>82.47</v>
      </c>
      <c r="BV7" s="24" t="s">
        <v>102</v>
      </c>
      <c r="BW7" s="24" t="s">
        <v>102</v>
      </c>
      <c r="BX7" s="24">
        <v>88.05</v>
      </c>
      <c r="BY7" s="24">
        <v>91.14</v>
      </c>
      <c r="BZ7" s="24">
        <v>90.69</v>
      </c>
      <c r="CA7" s="24">
        <v>99.73</v>
      </c>
      <c r="CB7" s="24" t="s">
        <v>102</v>
      </c>
      <c r="CC7" s="24" t="s">
        <v>102</v>
      </c>
      <c r="CD7" s="24">
        <v>223.21</v>
      </c>
      <c r="CE7" s="24">
        <v>147.55000000000001</v>
      </c>
      <c r="CF7" s="24">
        <v>159.05000000000001</v>
      </c>
      <c r="CG7" s="24" t="s">
        <v>102</v>
      </c>
      <c r="CH7" s="24" t="s">
        <v>102</v>
      </c>
      <c r="CI7" s="24">
        <v>141.15</v>
      </c>
      <c r="CJ7" s="24">
        <v>136.86000000000001</v>
      </c>
      <c r="CK7" s="24">
        <v>138.52000000000001</v>
      </c>
      <c r="CL7" s="24">
        <v>134.97999999999999</v>
      </c>
      <c r="CM7" s="24" t="s">
        <v>102</v>
      </c>
      <c r="CN7" s="24" t="s">
        <v>102</v>
      </c>
      <c r="CO7" s="24" t="s">
        <v>102</v>
      </c>
      <c r="CP7" s="24" t="s">
        <v>102</v>
      </c>
      <c r="CQ7" s="24" t="s">
        <v>102</v>
      </c>
      <c r="CR7" s="24" t="s">
        <v>102</v>
      </c>
      <c r="CS7" s="24" t="s">
        <v>102</v>
      </c>
      <c r="CT7" s="24">
        <v>57.04</v>
      </c>
      <c r="CU7" s="24">
        <v>60.78</v>
      </c>
      <c r="CV7" s="24">
        <v>59.96</v>
      </c>
      <c r="CW7" s="24">
        <v>59.99</v>
      </c>
      <c r="CX7" s="24" t="s">
        <v>102</v>
      </c>
      <c r="CY7" s="24" t="s">
        <v>102</v>
      </c>
      <c r="CZ7" s="24">
        <v>96.35</v>
      </c>
      <c r="DA7" s="24">
        <v>96.36</v>
      </c>
      <c r="DB7" s="24">
        <v>96.4</v>
      </c>
      <c r="DC7" s="24" t="s">
        <v>102</v>
      </c>
      <c r="DD7" s="24" t="s">
        <v>102</v>
      </c>
      <c r="DE7" s="24">
        <v>93.73</v>
      </c>
      <c r="DF7" s="24">
        <v>94.17</v>
      </c>
      <c r="DG7" s="24">
        <v>94.27</v>
      </c>
      <c r="DH7" s="24">
        <v>95.72</v>
      </c>
      <c r="DI7" s="24" t="s">
        <v>102</v>
      </c>
      <c r="DJ7" s="24" t="s">
        <v>102</v>
      </c>
      <c r="DK7" s="24">
        <v>2.46</v>
      </c>
      <c r="DL7" s="24">
        <v>4.87</v>
      </c>
      <c r="DM7" s="24">
        <v>7.22</v>
      </c>
      <c r="DN7" s="24" t="s">
        <v>102</v>
      </c>
      <c r="DO7" s="24" t="s">
        <v>102</v>
      </c>
      <c r="DP7" s="24">
        <v>21.22</v>
      </c>
      <c r="DQ7" s="24">
        <v>23.25</v>
      </c>
      <c r="DR7" s="24">
        <v>25.2</v>
      </c>
      <c r="DS7" s="24">
        <v>38.17</v>
      </c>
      <c r="DT7" s="24" t="s">
        <v>102</v>
      </c>
      <c r="DU7" s="24" t="s">
        <v>102</v>
      </c>
      <c r="DV7" s="24">
        <v>0</v>
      </c>
      <c r="DW7" s="24">
        <v>0</v>
      </c>
      <c r="DX7" s="24">
        <v>0</v>
      </c>
      <c r="DY7" s="24" t="s">
        <v>102</v>
      </c>
      <c r="DZ7" s="24" t="s">
        <v>102</v>
      </c>
      <c r="EA7" s="24">
        <v>0.83</v>
      </c>
      <c r="EB7" s="24">
        <v>1.06</v>
      </c>
      <c r="EC7" s="24">
        <v>2.02</v>
      </c>
      <c r="ED7" s="24">
        <v>6.54</v>
      </c>
      <c r="EE7" s="24" t="s">
        <v>102</v>
      </c>
      <c r="EF7" s="24" t="s">
        <v>102</v>
      </c>
      <c r="EG7" s="24">
        <v>0</v>
      </c>
      <c r="EH7" s="24">
        <v>0</v>
      </c>
      <c r="EI7" s="24">
        <v>0</v>
      </c>
      <c r="EJ7" s="24" t="s">
        <v>102</v>
      </c>
      <c r="EK7" s="24" t="s">
        <v>102</v>
      </c>
      <c r="EL7" s="24">
        <v>0.12</v>
      </c>
      <c r="EM7" s="24">
        <v>0.08</v>
      </c>
      <c r="EN7" s="24">
        <v>0.24</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2023-02-01T04:31:43Z</cp:lastPrinted>
  <dcterms:created xsi:type="dcterms:W3CDTF">2023-01-12T23:28:59Z</dcterms:created>
  <dcterms:modified xsi:type="dcterms:W3CDTF">2023-02-01T04:31:46Z</dcterms:modified>
  <cp:category/>
</cp:coreProperties>
</file>